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2O\"/>
    </mc:Choice>
  </mc:AlternateContent>
  <xr:revisionPtr revIDLastSave="0" documentId="13_ncr:1_{00300E83-7F7F-420B-A00E-1CE98ECD24BB}" xr6:coauthVersionLast="47" xr6:coauthVersionMax="47" xr10:uidLastSave="{00000000-0000-0000-0000-000000000000}"/>
  <bookViews>
    <workbookView xWindow="28680" yWindow="-120" windowWidth="29040" windowHeight="15720" xr2:uid="{713841B3-9CA8-41F6-9140-B7A6F05C8835}"/>
  </bookViews>
  <sheets>
    <sheet name="simulateur" sheetId="3" r:id="rId1"/>
  </sheets>
  <definedNames>
    <definedName name="_xlnm._FilterDatabase" localSheetId="0" hidden="1">simulateur!$B$2:$D$61</definedName>
    <definedName name="correctif">#REF!</definedName>
    <definedName name="dt">#REF!</definedName>
    <definedName name="_xlnm.Print_Area" localSheetId="0">simulateur!$A$1:$P$63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1" i="3" l="1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H59" i="3" l="1"/>
  <c r="P59" i="3" s="1"/>
  <c r="H58" i="3"/>
  <c r="P58" i="3" s="1"/>
  <c r="H54" i="3"/>
  <c r="P54" i="3" s="1"/>
  <c r="H50" i="3"/>
  <c r="P50" i="3" s="1"/>
  <c r="H46" i="3"/>
  <c r="P46" i="3" s="1"/>
  <c r="H42" i="3"/>
  <c r="P42" i="3" s="1"/>
  <c r="H40" i="3"/>
  <c r="P40" i="3" s="1"/>
  <c r="H38" i="3"/>
  <c r="P38" i="3" s="1"/>
  <c r="H34" i="3"/>
  <c r="P34" i="3" s="1"/>
  <c r="H32" i="3"/>
  <c r="P32" i="3" s="1"/>
  <c r="H24" i="3"/>
  <c r="P24" i="3" s="1"/>
  <c r="H22" i="3"/>
  <c r="P22" i="3" s="1"/>
  <c r="H18" i="3"/>
  <c r="P18" i="3" s="1"/>
  <c r="H16" i="3"/>
  <c r="P16" i="3" s="1"/>
  <c r="H14" i="3"/>
  <c r="P14" i="3" s="1"/>
  <c r="H11" i="3"/>
  <c r="P11" i="3" s="1"/>
  <c r="H10" i="3"/>
  <c r="P10" i="3" s="1"/>
  <c r="H8" i="3"/>
  <c r="P8" i="3" s="1"/>
  <c r="H6" i="3"/>
  <c r="P6" i="3" s="1"/>
  <c r="H4" i="3" l="1"/>
  <c r="P4" i="3" s="1"/>
  <c r="H20" i="3"/>
  <c r="H36" i="3"/>
  <c r="H44" i="3"/>
  <c r="H52" i="3"/>
  <c r="H60" i="3"/>
  <c r="H7" i="3"/>
  <c r="H39" i="3"/>
  <c r="H47" i="3"/>
  <c r="H55" i="3"/>
  <c r="H48" i="3"/>
  <c r="H56" i="3"/>
  <c r="H5" i="3"/>
  <c r="H13" i="3"/>
  <c r="H29" i="3"/>
  <c r="H37" i="3"/>
  <c r="H45" i="3"/>
  <c r="H53" i="3"/>
  <c r="H61" i="3"/>
  <c r="H27" i="3"/>
  <c r="H35" i="3"/>
  <c r="H43" i="3"/>
  <c r="H51" i="3"/>
  <c r="H9" i="3"/>
  <c r="H25" i="3"/>
  <c r="H33" i="3"/>
  <c r="H41" i="3"/>
  <c r="H49" i="3"/>
  <c r="H57" i="3"/>
  <c r="J6" i="3"/>
  <c r="J8" i="3"/>
  <c r="J10" i="3"/>
  <c r="J11" i="3"/>
  <c r="J14" i="3"/>
  <c r="J16" i="3"/>
  <c r="J18" i="3"/>
  <c r="H12" i="3"/>
  <c r="H15" i="3"/>
  <c r="H17" i="3"/>
  <c r="H19" i="3"/>
  <c r="H21" i="3"/>
  <c r="H23" i="3"/>
  <c r="H26" i="3"/>
  <c r="H28" i="3"/>
  <c r="H30" i="3"/>
  <c r="H31" i="3"/>
  <c r="J22" i="3"/>
  <c r="J24" i="3"/>
  <c r="J32" i="3"/>
  <c r="J34" i="3"/>
  <c r="J38" i="3"/>
  <c r="J40" i="3"/>
  <c r="J42" i="3"/>
  <c r="J46" i="3"/>
  <c r="J50" i="3"/>
  <c r="J54" i="3"/>
  <c r="J58" i="3"/>
  <c r="J59" i="3"/>
  <c r="P15" i="3" l="1"/>
  <c r="P41" i="3"/>
  <c r="P61" i="3"/>
  <c r="J39" i="3"/>
  <c r="P39" i="3"/>
  <c r="P31" i="3"/>
  <c r="P30" i="3"/>
  <c r="P12" i="3"/>
  <c r="J33" i="3"/>
  <c r="P33" i="3"/>
  <c r="P53" i="3"/>
  <c r="P7" i="3"/>
  <c r="P28" i="3"/>
  <c r="P60" i="3"/>
  <c r="P37" i="3"/>
  <c r="P52" i="3"/>
  <c r="P23" i="3"/>
  <c r="J51" i="3"/>
  <c r="P51" i="3"/>
  <c r="P48" i="3"/>
  <c r="P44" i="3"/>
  <c r="P9" i="3"/>
  <c r="P21" i="3"/>
  <c r="J43" i="3"/>
  <c r="P43" i="3"/>
  <c r="J13" i="3"/>
  <c r="P13" i="3"/>
  <c r="P36" i="3"/>
  <c r="P25" i="3"/>
  <c r="P26" i="3"/>
  <c r="P29" i="3"/>
  <c r="J57" i="3"/>
  <c r="P57" i="3"/>
  <c r="P35" i="3"/>
  <c r="P5" i="3"/>
  <c r="J55" i="3"/>
  <c r="P55" i="3"/>
  <c r="P20" i="3"/>
  <c r="J45" i="3"/>
  <c r="P45" i="3"/>
  <c r="P56" i="3"/>
  <c r="P19" i="3"/>
  <c r="P17" i="3"/>
  <c r="P49" i="3"/>
  <c r="J27" i="3"/>
  <c r="P27" i="3"/>
  <c r="J47" i="3"/>
  <c r="P47" i="3"/>
  <c r="J36" i="3"/>
  <c r="J44" i="3"/>
  <c r="J56" i="3"/>
  <c r="J52" i="3"/>
  <c r="J48" i="3"/>
  <c r="J17" i="3"/>
  <c r="J25" i="3"/>
  <c r="J41" i="3"/>
  <c r="J5" i="3"/>
  <c r="J4" i="3"/>
  <c r="J49" i="3"/>
  <c r="J20" i="3"/>
  <c r="J35" i="3"/>
  <c r="J7" i="3"/>
  <c r="J61" i="3"/>
  <c r="J53" i="3"/>
  <c r="J60" i="3"/>
  <c r="J29" i="3"/>
  <c r="J37" i="3"/>
  <c r="J9" i="3"/>
  <c r="J31" i="3"/>
  <c r="J19" i="3"/>
  <c r="J30" i="3"/>
  <c r="J28" i="3"/>
  <c r="J26" i="3"/>
  <c r="J21" i="3"/>
  <c r="J15" i="3"/>
  <c r="J23" i="3"/>
  <c r="J12" i="3"/>
</calcChain>
</file>

<file path=xl/sharedStrings.xml><?xml version="1.0" encoding="utf-8"?>
<sst xmlns="http://schemas.openxmlformats.org/spreadsheetml/2006/main" count="197" uniqueCount="146">
  <si>
    <t>H2O Allegro SP H-I USD (C)</t>
  </si>
  <si>
    <t>FR0013535846</t>
  </si>
  <si>
    <t>ALLEGRO</t>
  </si>
  <si>
    <t>H2O Allegro SP H-R CHF (C)</t>
  </si>
  <si>
    <t>FR0013535796</t>
  </si>
  <si>
    <t>H2O Allegro SP HGBP-I</t>
  </si>
  <si>
    <t>FR0013535788</t>
  </si>
  <si>
    <t>H2O Allegro SP I(C)</t>
  </si>
  <si>
    <t>FR0013535762</t>
  </si>
  <si>
    <t>H2O Allegro SP HUSD-N(C)</t>
  </si>
  <si>
    <t>FR0013535739</t>
  </si>
  <si>
    <t>H2O Allegro SP R(C)</t>
  </si>
  <si>
    <t>FR0013535713</t>
  </si>
  <si>
    <t>H2O Allegro SP N</t>
  </si>
  <si>
    <t>FR0013535705</t>
  </si>
  <si>
    <t>H2O Allegro SP HCHF-SR</t>
  </si>
  <si>
    <t>FR0013535697</t>
  </si>
  <si>
    <t>H2O Allegro SP HUSD-SR</t>
  </si>
  <si>
    <t>FR0013535689</t>
  </si>
  <si>
    <t>H2O Allegro SP SR</t>
  </si>
  <si>
    <t>FR0013535655</t>
  </si>
  <si>
    <t>VIVACE</t>
  </si>
  <si>
    <t>H2O Vivace SP N(C)</t>
  </si>
  <si>
    <t>FR0013535507</t>
  </si>
  <si>
    <t>H2O Vivace SP R(C)</t>
  </si>
  <si>
    <t>FR0013535499</t>
  </si>
  <si>
    <t>H2O Vivace SP I(C)</t>
  </si>
  <si>
    <t>FR0013535424</t>
  </si>
  <si>
    <t>H2O MultiStrategies SP HCHF-R (C)</t>
  </si>
  <si>
    <t>FR0013535416</t>
  </si>
  <si>
    <t>MULTISTRATEGIES</t>
  </si>
  <si>
    <t>H2O MultiStrategies SP R</t>
  </si>
  <si>
    <t>FR0013535408</t>
  </si>
  <si>
    <t>H2O MultiStrategies SP I</t>
  </si>
  <si>
    <t>FR0013535382</t>
  </si>
  <si>
    <t>H2O MultiStrategies SP RUSD (C)</t>
  </si>
  <si>
    <t>FR0013535358</t>
  </si>
  <si>
    <t>H2O Multistrategies SP N(C)</t>
  </si>
  <si>
    <t>FR0013535325</t>
  </si>
  <si>
    <t>H2O Multibonds SP IUSD (C)</t>
  </si>
  <si>
    <t>FR0013535937</t>
  </si>
  <si>
    <t>MULTIBONDS</t>
  </si>
  <si>
    <t>H2O Multibonds SP R USD (C)</t>
  </si>
  <si>
    <t>FR0013536034</t>
  </si>
  <si>
    <t>H2O Multibonds SP R C/D</t>
  </si>
  <si>
    <t>FR0013536042</t>
  </si>
  <si>
    <t>H2O Multibonds SP R</t>
  </si>
  <si>
    <t>FR0013535952</t>
  </si>
  <si>
    <t>H2O Multibonds SP I(C)</t>
  </si>
  <si>
    <t>FR0013535960</t>
  </si>
  <si>
    <t>H2O Multibonds SP HUSD-SR</t>
  </si>
  <si>
    <t>FR0013536125</t>
  </si>
  <si>
    <t>H2O Multibonds SP HUSD-R (C)</t>
  </si>
  <si>
    <t>FR0013536000</t>
  </si>
  <si>
    <t>H2O Multibonds SP HUSD-I (C)</t>
  </si>
  <si>
    <t>FR0013536026</t>
  </si>
  <si>
    <t>H2O Multibonds SP HCHF-SR</t>
  </si>
  <si>
    <t>FR0013536133</t>
  </si>
  <si>
    <t>H2O Multibonds SP HCHF-R (C)</t>
  </si>
  <si>
    <t>FR0013535911</t>
  </si>
  <si>
    <t>H2O Multibonds SP HCHF-I</t>
  </si>
  <si>
    <t>FR0013536158</t>
  </si>
  <si>
    <t>H2O Multibonds SP SR (C/D)</t>
  </si>
  <si>
    <t>FR0013536141</t>
  </si>
  <si>
    <t>H2O Multibonds SP SR</t>
  </si>
  <si>
    <t>FR0013536109</t>
  </si>
  <si>
    <t>H2O Multibonds SP N(C)</t>
  </si>
  <si>
    <t>FR0013536083</t>
  </si>
  <si>
    <t>MULTIEQUITIES</t>
  </si>
  <si>
    <t>H2O Multiequities SP IUSD (C)</t>
  </si>
  <si>
    <t>FR0013535564</t>
  </si>
  <si>
    <t>H2O Multiequities SP RUSD (C)</t>
  </si>
  <si>
    <t>FR0013535556</t>
  </si>
  <si>
    <t>H2O Multiequities SP N(C)</t>
  </si>
  <si>
    <t>FR0013535622</t>
  </si>
  <si>
    <t>H2O Multiequities SP R(C)</t>
  </si>
  <si>
    <t>FR0013535598</t>
  </si>
  <si>
    <t>H2O Multiequities SP I(C)</t>
  </si>
  <si>
    <t>FR0013535606</t>
  </si>
  <si>
    <t>MODERATO</t>
  </si>
  <si>
    <t>H2O Moderato SP HUSD-R(C)</t>
  </si>
  <si>
    <t>FR0013535226</t>
  </si>
  <si>
    <t>H2O Moderato SP HUSD SR</t>
  </si>
  <si>
    <t>FR0013535184</t>
  </si>
  <si>
    <t>H2O Moderato SP R</t>
  </si>
  <si>
    <t>FR0013535283</t>
  </si>
  <si>
    <t>H2O Moderato SP I</t>
  </si>
  <si>
    <t>FR0013535275</t>
  </si>
  <si>
    <t>H2O Moderato SP N(C)</t>
  </si>
  <si>
    <t>FR0013535242</t>
  </si>
  <si>
    <t>H2O Moderato SP SR</t>
  </si>
  <si>
    <t>FR0013535176</t>
  </si>
  <si>
    <t>H2O Moderato SP HCHF R (C)</t>
  </si>
  <si>
    <t>FR0013535309</t>
  </si>
  <si>
    <t>H2O Moderato SP HCHF SR</t>
  </si>
  <si>
    <t>FR0013535192</t>
  </si>
  <si>
    <t>H2O Adagio SP HUSD SR</t>
  </si>
  <si>
    <t>FR0013535093</t>
  </si>
  <si>
    <t>ADAGIO</t>
  </si>
  <si>
    <t>H2O Adagio SP HUSD-I (C)</t>
  </si>
  <si>
    <t>FR0013534955</t>
  </si>
  <si>
    <t>H2O Adagio SP HUSD-R (C)</t>
  </si>
  <si>
    <t>FR0013534930</t>
  </si>
  <si>
    <t>H2O Adagio SP HGBP I-(B)- (C)</t>
  </si>
  <si>
    <t>FR0013535135</t>
  </si>
  <si>
    <t>H2O Adagio SP HGBP R (C)</t>
  </si>
  <si>
    <t>FR0013534997</t>
  </si>
  <si>
    <t>H2O Adagio SP HGBP-I (C)</t>
  </si>
  <si>
    <t>FR0013534989</t>
  </si>
  <si>
    <t>H2O Adagio SP SR</t>
  </si>
  <si>
    <t>FR0013535077</t>
  </si>
  <si>
    <t>H2O Adagio SP N(C)</t>
  </si>
  <si>
    <t>FR0013535044</t>
  </si>
  <si>
    <t>H2O Adagio SP I</t>
  </si>
  <si>
    <t>FR0013534914</t>
  </si>
  <si>
    <t>H2O Adagio SP R</t>
  </si>
  <si>
    <t>FR0013534898</t>
  </si>
  <si>
    <t>H2O Adagio SP HCHF SR</t>
  </si>
  <si>
    <t>FR0013535119</t>
  </si>
  <si>
    <t>H2O Adagio SP HCHF-I (C)</t>
  </si>
  <si>
    <t>FR0013534963</t>
  </si>
  <si>
    <t>H2O Adagio SP HCHF-R (C)</t>
  </si>
  <si>
    <t>FR0013534948</t>
  </si>
  <si>
    <t>Nom</t>
  </si>
  <si>
    <t>Code ISIN</t>
  </si>
  <si>
    <t>Fonds</t>
  </si>
  <si>
    <t>Perte nette novembre 2024</t>
  </si>
  <si>
    <t>Offre H2O novembre 2024</t>
  </si>
  <si>
    <t>correctif</t>
  </si>
  <si>
    <t>perte nette</t>
  </si>
  <si>
    <t>Sommes remboursées</t>
  </si>
  <si>
    <t>https://www.collectifporteursh2o.com/</t>
  </si>
  <si>
    <t>Perte potentielle au 14/10/20</t>
  </si>
  <si>
    <t>différence entre les 2 colonnes précédentes</t>
  </si>
  <si>
    <t>compensation proposée par H2O, sous l'hypothèse que 100% des porteurs acceptent l'offre</t>
  </si>
  <si>
    <t>somme remboursée par part via les remboursements de janvier 2023 et mars/avril 2024</t>
  </si>
  <si>
    <t>pertes supplémentaires estimées des fonds liquides au moment de la scission en aout 2020, et directement lié aux actif illiquides</t>
  </si>
  <si>
    <t>valeur initiale par part de side-pocket, correspondant à un montant total d'environ € 1.6 milliard pour toutes les SP</t>
  </si>
  <si>
    <t>En tenant compte d'un préjudice de 2.4Ma€ et du manque à gagner depuis 4 ans</t>
  </si>
  <si>
    <t>manque à gagner</t>
  </si>
  <si>
    <r>
      <t xml:space="preserve">perte nette totale estimée = </t>
    </r>
    <r>
      <rPr>
        <sz val="11"/>
        <color rgb="FFC00000"/>
        <rFont val="Calibri"/>
        <family val="2"/>
        <scheme val="minor"/>
      </rPr>
      <t>montant demandé par le collectif</t>
    </r>
  </si>
  <si>
    <t>Offre H2O</t>
  </si>
  <si>
    <t>pourcentage par rapport à la somme demandée</t>
  </si>
  <si>
    <t>manque à gagner sur les sommes bloquées depuis 4 ans *</t>
  </si>
  <si>
    <t>pourcentage par rapport à la perte nette officielle</t>
  </si>
  <si>
    <t>* manque à gagner calculé à partirt de la performance des fpnsmiroir depuis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</si>
</sst>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00"/>
    <numFmt numFmtId="166" formatCode="\+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Verdana"/>
      <family val="2"/>
    </font>
    <font>
      <sz val="11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4" fillId="0" borderId="9" xfId="0" applyNumberFormat="1" applyFont="1" applyBorder="1" applyAlignment="1">
      <alignment horizontal="right" vertical="center"/>
    </xf>
    <xf numFmtId="166" fontId="4" fillId="0" borderId="8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164" fontId="3" fillId="4" borderId="10" xfId="1" applyNumberFormat="1" applyFont="1" applyFill="1" applyBorder="1" applyAlignment="1">
      <alignment horizontal="right" vertical="center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1" xfId="0" quotePrefix="1" applyFont="1" applyBorder="1" applyAlignment="1">
      <alignment horizontal="right" vertical="center" wrapText="1"/>
    </xf>
    <xf numFmtId="0" fontId="7" fillId="4" borderId="11" xfId="0" quotePrefix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9" fillId="3" borderId="0" xfId="0" applyNumberFormat="1" applyFont="1" applyFill="1" applyAlignment="1">
      <alignment horizontal="right" vertical="center" wrapText="1"/>
    </xf>
    <xf numFmtId="165" fontId="9" fillId="3" borderId="4" xfId="0" applyNumberFormat="1" applyFont="1" applyFill="1" applyBorder="1" applyAlignment="1">
      <alignment horizontal="right" vertical="center" wrapText="1"/>
    </xf>
    <xf numFmtId="165" fontId="9" fillId="3" borderId="7" xfId="0" applyNumberFormat="1" applyFont="1" applyFill="1" applyBorder="1" applyAlignment="1">
      <alignment horizontal="right" vertical="center" wrapText="1"/>
    </xf>
    <xf numFmtId="165" fontId="9" fillId="3" borderId="5" xfId="0" applyNumberFormat="1" applyFont="1" applyFill="1" applyBorder="1" applyAlignment="1">
      <alignment horizontal="right" vertical="center" wrapText="1"/>
    </xf>
    <xf numFmtId="165" fontId="9" fillId="3" borderId="6" xfId="0" applyNumberFormat="1" applyFont="1" applyFill="1" applyBorder="1" applyAlignment="1">
      <alignment horizontal="right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166" fontId="9" fillId="3" borderId="0" xfId="0" applyNumberFormat="1" applyFont="1" applyFill="1" applyAlignment="1">
      <alignment horizontal="right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5" fontId="9" fillId="3" borderId="0" xfId="0" applyNumberFormat="1" applyFont="1" applyFill="1" applyBorder="1" applyAlignment="1">
      <alignment horizontal="center" vertical="center" wrapText="1"/>
    </xf>
    <xf numFmtId="165" fontId="9" fillId="4" borderId="7" xfId="0" applyNumberFormat="1" applyFont="1" applyFill="1" applyBorder="1" applyAlignment="1">
      <alignment horizontal="right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65" fontId="9" fillId="4" borderId="7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11" fillId="0" borderId="0" xfId="0" quotePrefix="1" applyFont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5" xfId="0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lectifporteursh2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ABD9-869B-4719-9EC7-7B519339206A}">
  <sheetPr>
    <tabColor rgb="FFC00000"/>
    <pageSetUpPr fitToPage="1"/>
  </sheetPr>
  <dimension ref="A1:U1048481"/>
  <sheetViews>
    <sheetView showGridLines="0" tabSelected="1" zoomScale="80" zoomScaleNormal="80" workbookViewId="0">
      <pane xSplit="4" ySplit="3" topLeftCell="E31" activePane="bottomRight" state="frozen"/>
      <selection pane="topRight" activeCell="E1" sqref="E1"/>
      <selection pane="bottomLeft" activeCell="A4" sqref="A4"/>
      <selection pane="bottomRight" sqref="A1:A61"/>
    </sheetView>
  </sheetViews>
  <sheetFormatPr baseColWidth="10" defaultRowHeight="15" x14ac:dyDescent="0.25"/>
  <cols>
    <col min="1" max="1" width="4.140625" style="1" customWidth="1"/>
    <col min="2" max="2" width="18.42578125" style="1" customWidth="1"/>
    <col min="3" max="3" width="17.28515625" style="1" customWidth="1"/>
    <col min="4" max="4" width="31.140625" style="1" customWidth="1"/>
    <col min="5" max="5" width="24.42578125" style="2" customWidth="1"/>
    <col min="6" max="6" width="1.42578125" style="2" customWidth="1"/>
    <col min="7" max="7" width="18.140625" style="11" customWidth="1"/>
    <col min="8" max="8" width="18.140625" style="1" customWidth="1"/>
    <col min="9" max="9" width="21" style="2" customWidth="1"/>
    <col min="10" max="10" width="14.7109375" style="1" customWidth="1"/>
    <col min="11" max="11" width="24.85546875" style="1" customWidth="1"/>
    <col min="12" max="12" width="1.85546875" style="1" customWidth="1"/>
    <col min="13" max="13" width="16.42578125" customWidth="1"/>
    <col min="14" max="14" width="2" customWidth="1"/>
    <col min="15" max="15" width="18.140625" style="1" customWidth="1"/>
    <col min="16" max="16" width="14.7109375" style="1" customWidth="1"/>
    <col min="17" max="17" width="14.42578125" customWidth="1"/>
    <col min="22" max="16384" width="11.42578125" style="1"/>
  </cols>
  <sheetData>
    <row r="1" spans="1:16" ht="32.25" customHeight="1" x14ac:dyDescent="0.25">
      <c r="A1" s="50"/>
      <c r="B1" s="16" t="s">
        <v>131</v>
      </c>
      <c r="C1" s="8"/>
      <c r="D1" s="8"/>
      <c r="E1" s="36" t="s">
        <v>132</v>
      </c>
      <c r="F1" s="33"/>
      <c r="G1" s="40" t="s">
        <v>130</v>
      </c>
      <c r="H1" s="34" t="s">
        <v>126</v>
      </c>
      <c r="I1" s="44" t="s">
        <v>127</v>
      </c>
      <c r="J1" s="45"/>
      <c r="K1" s="42" t="s">
        <v>138</v>
      </c>
      <c r="L1" s="42"/>
      <c r="M1" s="42"/>
      <c r="N1" s="42"/>
      <c r="O1" s="42"/>
      <c r="P1" s="38"/>
    </row>
    <row r="2" spans="1:16" ht="30" x14ac:dyDescent="0.25">
      <c r="A2" s="51"/>
      <c r="B2" s="9" t="s">
        <v>125</v>
      </c>
      <c r="C2" s="9" t="s">
        <v>124</v>
      </c>
      <c r="D2" s="9" t="s">
        <v>123</v>
      </c>
      <c r="E2" s="37"/>
      <c r="F2" s="32"/>
      <c r="G2" s="41"/>
      <c r="H2" s="35"/>
      <c r="I2" s="46"/>
      <c r="J2" s="47"/>
      <c r="K2" s="32" t="s">
        <v>128</v>
      </c>
      <c r="L2" s="32"/>
      <c r="M2" s="32" t="s">
        <v>139</v>
      </c>
      <c r="N2" s="32"/>
      <c r="O2" s="32" t="s">
        <v>129</v>
      </c>
      <c r="P2" s="43" t="s">
        <v>141</v>
      </c>
    </row>
    <row r="3" spans="1:16" ht="94.5" customHeight="1" x14ac:dyDescent="0.25">
      <c r="A3" s="52"/>
      <c r="B3" s="28"/>
      <c r="C3" s="28"/>
      <c r="D3" s="28"/>
      <c r="E3" s="29" t="s">
        <v>137</v>
      </c>
      <c r="F3" s="29"/>
      <c r="G3" s="29" t="s">
        <v>135</v>
      </c>
      <c r="H3" s="30" t="s">
        <v>133</v>
      </c>
      <c r="I3" s="48" t="s">
        <v>134</v>
      </c>
      <c r="J3" s="31" t="s">
        <v>144</v>
      </c>
      <c r="K3" s="29" t="s">
        <v>136</v>
      </c>
      <c r="L3" s="29"/>
      <c r="M3" s="29" t="s">
        <v>143</v>
      </c>
      <c r="N3" s="29"/>
      <c r="O3" s="29" t="s">
        <v>140</v>
      </c>
      <c r="P3" s="31" t="s">
        <v>142</v>
      </c>
    </row>
    <row r="4" spans="1:16" ht="18.75" customHeight="1" x14ac:dyDescent="0.25">
      <c r="A4" s="53"/>
      <c r="B4" s="3" t="s">
        <v>98</v>
      </c>
      <c r="C4" s="4" t="s">
        <v>122</v>
      </c>
      <c r="D4" s="4" t="s">
        <v>121</v>
      </c>
      <c r="E4" s="12">
        <v>-9.1732455000000002</v>
      </c>
      <c r="F4" s="13"/>
      <c r="G4" s="15">
        <v>1.0208999999999999</v>
      </c>
      <c r="H4" s="7">
        <f t="shared" ref="H4:H46" si="0">+E4+G4</f>
        <v>-8.1523455000000009</v>
      </c>
      <c r="I4" s="12">
        <v>0.81581500000000007</v>
      </c>
      <c r="J4" s="10">
        <f t="shared" ref="J4:J46" si="1">-I4/H4</f>
        <v>0.10007120036804132</v>
      </c>
      <c r="K4" s="13">
        <v>-3.9708999999999999</v>
      </c>
      <c r="L4" s="13"/>
      <c r="M4" s="13">
        <v>-3.2593000000000001</v>
      </c>
      <c r="N4" s="13"/>
      <c r="O4" s="14">
        <f>+H4+K4+M4</f>
        <v>-15.382545500000001</v>
      </c>
      <c r="P4" s="10">
        <f>-I4/O4</f>
        <v>5.3035110476351267E-2</v>
      </c>
    </row>
    <row r="5" spans="1:16" ht="18.75" customHeight="1" x14ac:dyDescent="0.25">
      <c r="A5" s="53"/>
      <c r="B5" s="3" t="s">
        <v>98</v>
      </c>
      <c r="C5" s="4" t="s">
        <v>120</v>
      </c>
      <c r="D5" s="4" t="s">
        <v>119</v>
      </c>
      <c r="E5" s="12">
        <v>-4583.7794347999998</v>
      </c>
      <c r="F5" s="13"/>
      <c r="G5" s="15">
        <v>515.74009999999998</v>
      </c>
      <c r="H5" s="7">
        <f t="shared" si="0"/>
        <v>-4068.0393347999998</v>
      </c>
      <c r="I5" s="12">
        <v>369.04504000000003</v>
      </c>
      <c r="J5" s="10">
        <f t="shared" si="1"/>
        <v>9.0718159198464016E-2</v>
      </c>
      <c r="K5" s="13">
        <v>-1984.2026000000001</v>
      </c>
      <c r="L5" s="13"/>
      <c r="M5" s="13">
        <v>-2018.4988000000001</v>
      </c>
      <c r="N5" s="13"/>
      <c r="O5" s="14">
        <f t="shared" ref="O5:O61" si="2">+H5+K5+M5</f>
        <v>-8070.7407348000006</v>
      </c>
      <c r="P5" s="10">
        <f>-I5/O5</f>
        <v>4.5726291071242701E-2</v>
      </c>
    </row>
    <row r="6" spans="1:16" ht="18.75" customHeight="1" x14ac:dyDescent="0.25">
      <c r="A6" s="53"/>
      <c r="B6" s="3" t="s">
        <v>98</v>
      </c>
      <c r="C6" s="4" t="s">
        <v>118</v>
      </c>
      <c r="D6" s="4" t="s">
        <v>117</v>
      </c>
      <c r="E6" s="12">
        <v>-7.9986226</v>
      </c>
      <c r="F6" s="13"/>
      <c r="G6" s="15">
        <v>0.88329999999999997</v>
      </c>
      <c r="H6" s="7">
        <f t="shared" si="0"/>
        <v>-7.1153225999999998</v>
      </c>
      <c r="I6" s="12">
        <v>0.93236000000000008</v>
      </c>
      <c r="J6" s="10">
        <f t="shared" si="1"/>
        <v>0.13103552044147657</v>
      </c>
      <c r="K6" s="13">
        <v>-3.4624000000000001</v>
      </c>
      <c r="L6" s="13"/>
      <c r="M6" s="13">
        <v>-2.7435</v>
      </c>
      <c r="N6" s="13"/>
      <c r="O6" s="14">
        <f t="shared" si="2"/>
        <v>-13.321222599999999</v>
      </c>
      <c r="P6" s="10">
        <f>-I6/O6</f>
        <v>6.9990572787215502E-2</v>
      </c>
    </row>
    <row r="7" spans="1:16" ht="18.75" customHeight="1" x14ac:dyDescent="0.25">
      <c r="A7" s="53"/>
      <c r="B7" s="17" t="s">
        <v>98</v>
      </c>
      <c r="C7" s="4" t="s">
        <v>116</v>
      </c>
      <c r="D7" s="4" t="s">
        <v>115</v>
      </c>
      <c r="E7" s="12">
        <v>-12.04</v>
      </c>
      <c r="F7" s="13"/>
      <c r="G7" s="15">
        <v>1.27</v>
      </c>
      <c r="H7" s="7">
        <f t="shared" si="0"/>
        <v>-10.77</v>
      </c>
      <c r="I7" s="12">
        <v>0.92</v>
      </c>
      <c r="J7" s="10">
        <f t="shared" si="1"/>
        <v>8.5422469823584035E-2</v>
      </c>
      <c r="K7" s="13">
        <v>-5.2118000000000002</v>
      </c>
      <c r="L7" s="13"/>
      <c r="M7" s="13">
        <v>-3.1844999999999999</v>
      </c>
      <c r="N7" s="13"/>
      <c r="O7" s="14">
        <f t="shared" si="2"/>
        <v>-19.1663</v>
      </c>
      <c r="P7" s="10">
        <f>-I7/O7</f>
        <v>4.8000918278436631E-2</v>
      </c>
    </row>
    <row r="8" spans="1:16" ht="18.75" customHeight="1" x14ac:dyDescent="0.25">
      <c r="A8" s="53"/>
      <c r="B8" s="3" t="s">
        <v>98</v>
      </c>
      <c r="C8" s="4" t="s">
        <v>110</v>
      </c>
      <c r="D8" s="4" t="s">
        <v>109</v>
      </c>
      <c r="E8" s="12">
        <v>-8.7100000000000009</v>
      </c>
      <c r="F8" s="13"/>
      <c r="G8" s="15">
        <v>0.9</v>
      </c>
      <c r="H8" s="7">
        <f t="shared" si="0"/>
        <v>-7.8100000000000005</v>
      </c>
      <c r="I8" s="12">
        <v>1.01</v>
      </c>
      <c r="J8" s="10">
        <f t="shared" si="1"/>
        <v>0.1293213828425096</v>
      </c>
      <c r="K8" s="13">
        <v>-3.7703000000000002</v>
      </c>
      <c r="L8" s="13"/>
      <c r="M8" s="13">
        <v>-2.1183000000000001</v>
      </c>
      <c r="N8" s="13"/>
      <c r="O8" s="14">
        <f t="shared" si="2"/>
        <v>-13.698600000000001</v>
      </c>
      <c r="P8" s="10">
        <f>-I8/O8</f>
        <v>7.373016220635685E-2</v>
      </c>
    </row>
    <row r="9" spans="1:16" ht="18.75" customHeight="1" x14ac:dyDescent="0.25">
      <c r="A9" s="53"/>
      <c r="B9" s="17" t="s">
        <v>98</v>
      </c>
      <c r="C9" s="4" t="s">
        <v>114</v>
      </c>
      <c r="D9" s="4" t="s">
        <v>113</v>
      </c>
      <c r="E9" s="12">
        <v>-6329.33</v>
      </c>
      <c r="F9" s="13"/>
      <c r="G9" s="15">
        <v>677.21</v>
      </c>
      <c r="H9" s="7">
        <f t="shared" si="0"/>
        <v>-5652.12</v>
      </c>
      <c r="I9" s="12">
        <v>430.53</v>
      </c>
      <c r="J9" s="10">
        <f t="shared" si="1"/>
        <v>7.6171418865841486E-2</v>
      </c>
      <c r="K9" s="13">
        <v>-2739.8074999999999</v>
      </c>
      <c r="L9" s="13"/>
      <c r="M9" s="13">
        <v>-2040.1029000000001</v>
      </c>
      <c r="N9" s="13"/>
      <c r="O9" s="14">
        <f t="shared" si="2"/>
        <v>-10432.0304</v>
      </c>
      <c r="P9" s="10">
        <f>-I9/O9</f>
        <v>4.1270010102731292E-2</v>
      </c>
    </row>
    <row r="10" spans="1:16" ht="18.75" customHeight="1" x14ac:dyDescent="0.25">
      <c r="A10" s="53"/>
      <c r="B10" s="3" t="s">
        <v>98</v>
      </c>
      <c r="C10" s="4" t="s">
        <v>112</v>
      </c>
      <c r="D10" s="4" t="s">
        <v>111</v>
      </c>
      <c r="E10" s="12">
        <v>-9.34</v>
      </c>
      <c r="F10" s="13"/>
      <c r="G10" s="15">
        <v>0.99</v>
      </c>
      <c r="H10" s="7">
        <f t="shared" si="0"/>
        <v>-8.35</v>
      </c>
      <c r="I10" s="12">
        <v>0.66</v>
      </c>
      <c r="J10" s="10">
        <f t="shared" si="1"/>
        <v>7.9041916167664678E-2</v>
      </c>
      <c r="K10" s="13">
        <v>-4.0430999999999999</v>
      </c>
      <c r="L10" s="13"/>
      <c r="M10" s="13">
        <v>-2.5762999999999998</v>
      </c>
      <c r="N10" s="13"/>
      <c r="O10" s="14">
        <f t="shared" si="2"/>
        <v>-14.9694</v>
      </c>
      <c r="P10" s="10">
        <f>-I10/O10</f>
        <v>4.4089943484708807E-2</v>
      </c>
    </row>
    <row r="11" spans="1:16" ht="18.75" customHeight="1" x14ac:dyDescent="0.25">
      <c r="A11" s="53"/>
      <c r="B11" s="3" t="s">
        <v>98</v>
      </c>
      <c r="C11" s="4" t="s">
        <v>108</v>
      </c>
      <c r="D11" s="4" t="s">
        <v>107</v>
      </c>
      <c r="E11" s="12">
        <v>-6356.6583600000004</v>
      </c>
      <c r="F11" s="13"/>
      <c r="G11" s="15">
        <v>744.58839999999998</v>
      </c>
      <c r="H11" s="7">
        <f t="shared" si="0"/>
        <v>-5612.0699600000007</v>
      </c>
      <c r="I11" s="12">
        <v>382.228903</v>
      </c>
      <c r="J11" s="10">
        <f t="shared" si="1"/>
        <v>6.8108363887894222E-2</v>
      </c>
      <c r="K11" s="13">
        <v>-2751.6372999999999</v>
      </c>
      <c r="L11" s="13"/>
      <c r="M11" s="13">
        <v>-3387.4297000000001</v>
      </c>
      <c r="N11" s="13"/>
      <c r="O11" s="14">
        <f t="shared" si="2"/>
        <v>-11751.136960000002</v>
      </c>
      <c r="P11" s="10">
        <f>-I11/O11</f>
        <v>3.2526972011395906E-2</v>
      </c>
    </row>
    <row r="12" spans="1:16" ht="18.75" customHeight="1" x14ac:dyDescent="0.25">
      <c r="A12" s="53"/>
      <c r="B12" s="3" t="s">
        <v>98</v>
      </c>
      <c r="C12" s="4" t="s">
        <v>106</v>
      </c>
      <c r="D12" s="4" t="s">
        <v>105</v>
      </c>
      <c r="E12" s="12">
        <v>-12.408590999999999</v>
      </c>
      <c r="F12" s="13"/>
      <c r="G12" s="15">
        <v>1.4351</v>
      </c>
      <c r="H12" s="7">
        <f t="shared" si="0"/>
        <v>-10.973490999999999</v>
      </c>
      <c r="I12" s="12">
        <v>0.81552400000000003</v>
      </c>
      <c r="J12" s="10">
        <f t="shared" si="1"/>
        <v>7.4317644220968523E-2</v>
      </c>
      <c r="K12" s="13">
        <v>-5.3714000000000004</v>
      </c>
      <c r="L12" s="13"/>
      <c r="M12" s="13">
        <v>-6.5869</v>
      </c>
      <c r="N12" s="13"/>
      <c r="O12" s="14">
        <f t="shared" si="2"/>
        <v>-22.931791</v>
      </c>
      <c r="P12" s="10">
        <f>-I12/O12</f>
        <v>3.556303125211633E-2</v>
      </c>
    </row>
    <row r="13" spans="1:16" ht="18.75" customHeight="1" x14ac:dyDescent="0.25">
      <c r="A13" s="53"/>
      <c r="B13" s="3" t="s">
        <v>98</v>
      </c>
      <c r="C13" s="4" t="s">
        <v>104</v>
      </c>
      <c r="D13" s="4" t="s">
        <v>103</v>
      </c>
      <c r="E13" s="12">
        <v>-10.889398</v>
      </c>
      <c r="F13" s="13"/>
      <c r="G13" s="15">
        <v>1.2704</v>
      </c>
      <c r="H13" s="7">
        <f t="shared" si="0"/>
        <v>-9.6189979999999995</v>
      </c>
      <c r="I13" s="12">
        <v>0.64762200000000003</v>
      </c>
      <c r="J13" s="10">
        <f t="shared" si="1"/>
        <v>6.7327386906619588E-2</v>
      </c>
      <c r="K13" s="13">
        <v>-4.7137000000000002</v>
      </c>
      <c r="L13" s="13"/>
      <c r="M13" s="13">
        <v>-4.7409999999999997</v>
      </c>
      <c r="N13" s="13"/>
      <c r="O13" s="14">
        <f t="shared" si="2"/>
        <v>-19.073698</v>
      </c>
      <c r="P13" s="10">
        <f>-I13/O13</f>
        <v>3.3953667505902632E-2</v>
      </c>
    </row>
    <row r="14" spans="1:16" ht="18.75" customHeight="1" x14ac:dyDescent="0.25">
      <c r="A14" s="53"/>
      <c r="B14" s="3" t="s">
        <v>98</v>
      </c>
      <c r="C14" s="4" t="s">
        <v>102</v>
      </c>
      <c r="D14" s="4" t="s">
        <v>101</v>
      </c>
      <c r="E14" s="12">
        <v>-9.3542173999999996</v>
      </c>
      <c r="F14" s="13"/>
      <c r="G14" s="15">
        <v>1.0884</v>
      </c>
      <c r="H14" s="7">
        <f t="shared" si="0"/>
        <v>-8.2658173999999995</v>
      </c>
      <c r="I14" s="12">
        <v>0.56592900000000002</v>
      </c>
      <c r="J14" s="10">
        <f t="shared" si="1"/>
        <v>6.8466187022229646E-2</v>
      </c>
      <c r="K14" s="13">
        <v>-4.0491999999999999</v>
      </c>
      <c r="L14" s="13"/>
      <c r="M14" s="13">
        <v>-4.8590999999999998</v>
      </c>
      <c r="N14" s="13"/>
      <c r="O14" s="14">
        <f t="shared" si="2"/>
        <v>-17.1741174</v>
      </c>
      <c r="P14" s="10">
        <f>-I14/O14</f>
        <v>3.2952435739143138E-2</v>
      </c>
    </row>
    <row r="15" spans="1:16" ht="18.75" customHeight="1" x14ac:dyDescent="0.25">
      <c r="A15" s="53"/>
      <c r="B15" s="3" t="s">
        <v>98</v>
      </c>
      <c r="C15" s="4" t="s">
        <v>100</v>
      </c>
      <c r="D15" s="4" t="s">
        <v>99</v>
      </c>
      <c r="E15" s="12">
        <v>-4651.2485408000002</v>
      </c>
      <c r="F15" s="13"/>
      <c r="G15" s="15">
        <v>549.83249999999998</v>
      </c>
      <c r="H15" s="7">
        <f t="shared" si="0"/>
        <v>-4101.4160408000007</v>
      </c>
      <c r="I15" s="12">
        <v>250.679598</v>
      </c>
      <c r="J15" s="10">
        <f t="shared" si="1"/>
        <v>6.1120255908274974E-2</v>
      </c>
      <c r="K15" s="13">
        <v>-2013.4083000000001</v>
      </c>
      <c r="L15" s="13"/>
      <c r="M15" s="13">
        <v>-2740.2763</v>
      </c>
      <c r="N15" s="13"/>
      <c r="O15" s="14">
        <f t="shared" si="2"/>
        <v>-8855.1006408000012</v>
      </c>
      <c r="P15" s="10">
        <f>-I15/O15</f>
        <v>2.8309062558249221E-2</v>
      </c>
    </row>
    <row r="16" spans="1:16" ht="18.75" customHeight="1" x14ac:dyDescent="0.25">
      <c r="A16" s="53"/>
      <c r="B16" s="3" t="s">
        <v>98</v>
      </c>
      <c r="C16" s="4" t="s">
        <v>97</v>
      </c>
      <c r="D16" s="4" t="s">
        <v>96</v>
      </c>
      <c r="E16" s="12">
        <v>-7.6619543999999999</v>
      </c>
      <c r="F16" s="13"/>
      <c r="G16" s="15">
        <v>0.8871</v>
      </c>
      <c r="H16" s="7">
        <f t="shared" si="0"/>
        <v>-6.7748543999999997</v>
      </c>
      <c r="I16" s="12">
        <v>0.79050399999999998</v>
      </c>
      <c r="J16" s="10">
        <f t="shared" si="1"/>
        <v>0.116682064783562</v>
      </c>
      <c r="K16" s="13">
        <v>-3.3167</v>
      </c>
      <c r="L16" s="13"/>
      <c r="M16" s="13">
        <v>-3.7993000000000001</v>
      </c>
      <c r="N16" s="13"/>
      <c r="O16" s="14">
        <f t="shared" si="2"/>
        <v>-13.8908544</v>
      </c>
      <c r="P16" s="10">
        <f>-I16/O16</f>
        <v>5.690823452875584E-2</v>
      </c>
    </row>
    <row r="17" spans="1:21" ht="18.75" customHeight="1" x14ac:dyDescent="0.25">
      <c r="A17" s="53"/>
      <c r="B17" s="3" t="s">
        <v>79</v>
      </c>
      <c r="C17" s="4" t="s">
        <v>95</v>
      </c>
      <c r="D17" s="4" t="s">
        <v>94</v>
      </c>
      <c r="E17" s="12">
        <v>-7.2155407</v>
      </c>
      <c r="F17" s="13"/>
      <c r="G17" s="15">
        <v>0.4899</v>
      </c>
      <c r="H17" s="7">
        <f t="shared" si="0"/>
        <v>-6.7256406999999996</v>
      </c>
      <c r="I17" s="12">
        <v>0.74165000000000003</v>
      </c>
      <c r="J17" s="10">
        <f t="shared" si="1"/>
        <v>0.11027202211381885</v>
      </c>
      <c r="K17" s="13">
        <v>-4.2674000000000003</v>
      </c>
      <c r="L17" s="13"/>
      <c r="M17" s="13">
        <v>-6.4225000000000003</v>
      </c>
      <c r="N17" s="13"/>
      <c r="O17" s="14">
        <f t="shared" si="2"/>
        <v>-17.415540700000001</v>
      </c>
      <c r="P17" s="10">
        <f>-I17/O17</f>
        <v>4.2585528223077221E-2</v>
      </c>
    </row>
    <row r="18" spans="1:21" ht="18.75" customHeight="1" x14ac:dyDescent="0.25">
      <c r="A18" s="53"/>
      <c r="B18" s="3" t="s">
        <v>79</v>
      </c>
      <c r="C18" s="4" t="s">
        <v>93</v>
      </c>
      <c r="D18" s="4" t="s">
        <v>92</v>
      </c>
      <c r="E18" s="12">
        <v>-11.969966700000001</v>
      </c>
      <c r="F18" s="13"/>
      <c r="G18" s="15">
        <v>0.82689999999999997</v>
      </c>
      <c r="H18" s="7">
        <f t="shared" si="0"/>
        <v>-11.1430667</v>
      </c>
      <c r="I18" s="12">
        <v>1.1548550000000002</v>
      </c>
      <c r="J18" s="10">
        <f t="shared" si="1"/>
        <v>0.10363888425795748</v>
      </c>
      <c r="K18" s="13">
        <v>-7.0792000000000002</v>
      </c>
      <c r="L18" s="13"/>
      <c r="M18" s="13">
        <v>-11.518800000000001</v>
      </c>
      <c r="N18" s="13"/>
      <c r="O18" s="14">
        <f t="shared" si="2"/>
        <v>-29.741066699999998</v>
      </c>
      <c r="P18" s="10">
        <f>-I18/O18</f>
        <v>3.883031539013361E-2</v>
      </c>
    </row>
    <row r="19" spans="1:21" s="27" customFormat="1" ht="18.75" customHeight="1" x14ac:dyDescent="0.25">
      <c r="A19" s="54"/>
      <c r="B19" s="18" t="s">
        <v>79</v>
      </c>
      <c r="C19" s="19" t="s">
        <v>85</v>
      </c>
      <c r="D19" s="19" t="s">
        <v>84</v>
      </c>
      <c r="E19" s="20">
        <v>-12.89</v>
      </c>
      <c r="F19" s="23"/>
      <c r="G19" s="21">
        <v>0.83</v>
      </c>
      <c r="H19" s="22">
        <f t="shared" si="0"/>
        <v>-12.06</v>
      </c>
      <c r="I19" s="20">
        <v>1.03</v>
      </c>
      <c r="J19" s="25">
        <f t="shared" si="1"/>
        <v>8.5406301824212272E-2</v>
      </c>
      <c r="K19" s="23">
        <v>-7.6233000000000004</v>
      </c>
      <c r="L19" s="23"/>
      <c r="M19" s="23">
        <v>-10.219200000000001</v>
      </c>
      <c r="N19" s="23"/>
      <c r="O19" s="24">
        <f t="shared" si="2"/>
        <v>-29.902500000000003</v>
      </c>
      <c r="P19" s="25">
        <f>-I19/O19</f>
        <v>3.4445280494941895E-2</v>
      </c>
      <c r="Q19" s="26"/>
      <c r="R19" s="26"/>
      <c r="S19" s="26"/>
      <c r="T19" s="26"/>
      <c r="U19" s="26"/>
    </row>
    <row r="20" spans="1:21" ht="18.75" customHeight="1" x14ac:dyDescent="0.25">
      <c r="A20" s="53"/>
      <c r="B20" s="17" t="s">
        <v>79</v>
      </c>
      <c r="C20" s="4" t="s">
        <v>91</v>
      </c>
      <c r="D20" s="4" t="s">
        <v>90</v>
      </c>
      <c r="E20" s="12">
        <v>-7.59</v>
      </c>
      <c r="F20" s="13"/>
      <c r="G20" s="15">
        <v>0.49</v>
      </c>
      <c r="H20" s="7">
        <f t="shared" si="0"/>
        <v>-7.1</v>
      </c>
      <c r="I20" s="12">
        <v>0.63</v>
      </c>
      <c r="J20" s="10">
        <f t="shared" si="1"/>
        <v>8.873239436619719E-2</v>
      </c>
      <c r="K20" s="13">
        <v>-4.4888000000000003</v>
      </c>
      <c r="L20" s="13"/>
      <c r="M20" s="13">
        <v>-5.5358000000000001</v>
      </c>
      <c r="N20" s="13"/>
      <c r="O20" s="14">
        <f t="shared" si="2"/>
        <v>-17.124600000000001</v>
      </c>
      <c r="P20" s="10">
        <f>-I20/O20</f>
        <v>3.6789180477208222E-2</v>
      </c>
    </row>
    <row r="21" spans="1:21" ht="18.75" customHeight="1" x14ac:dyDescent="0.25">
      <c r="A21" s="53"/>
      <c r="B21" s="3" t="s">
        <v>79</v>
      </c>
      <c r="C21" s="4" t="s">
        <v>89</v>
      </c>
      <c r="D21" s="4" t="s">
        <v>88</v>
      </c>
      <c r="E21" s="12">
        <v>-7.78</v>
      </c>
      <c r="F21" s="13"/>
      <c r="G21" s="15">
        <v>0.5</v>
      </c>
      <c r="H21" s="7">
        <f t="shared" si="0"/>
        <v>-7.28</v>
      </c>
      <c r="I21" s="12">
        <v>0.55000000000000004</v>
      </c>
      <c r="J21" s="10">
        <f t="shared" si="1"/>
        <v>7.5549450549450559E-2</v>
      </c>
      <c r="K21" s="13">
        <v>-4.6012000000000004</v>
      </c>
      <c r="L21" s="13"/>
      <c r="M21" s="13">
        <v>-6.3402000000000003</v>
      </c>
      <c r="N21" s="13"/>
      <c r="O21" s="14">
        <f t="shared" si="2"/>
        <v>-18.221399999999999</v>
      </c>
      <c r="P21" s="10">
        <f>-I21/O21</f>
        <v>3.0184288803275273E-2</v>
      </c>
    </row>
    <row r="22" spans="1:21" ht="18.75" customHeight="1" x14ac:dyDescent="0.25">
      <c r="A22" s="53"/>
      <c r="B22" s="17" t="s">
        <v>79</v>
      </c>
      <c r="C22" s="4" t="s">
        <v>87</v>
      </c>
      <c r="D22" s="4" t="s">
        <v>86</v>
      </c>
      <c r="E22" s="12">
        <v>-6868.74</v>
      </c>
      <c r="F22" s="13"/>
      <c r="G22" s="15">
        <v>453.52</v>
      </c>
      <c r="H22" s="7">
        <f t="shared" si="0"/>
        <v>-6415.2199999999993</v>
      </c>
      <c r="I22" s="12">
        <v>477.04</v>
      </c>
      <c r="J22" s="10">
        <f t="shared" si="1"/>
        <v>7.4360661052933499E-2</v>
      </c>
      <c r="K22" s="13">
        <v>-4062.2656000000002</v>
      </c>
      <c r="L22" s="13"/>
      <c r="M22" s="13">
        <v>-6284.5401000000002</v>
      </c>
      <c r="N22" s="13"/>
      <c r="O22" s="14">
        <f t="shared" si="2"/>
        <v>-16762.025699999998</v>
      </c>
      <c r="P22" s="10">
        <f>-I22/O22</f>
        <v>2.8459567389876993E-2</v>
      </c>
    </row>
    <row r="23" spans="1:21" ht="18.75" customHeight="1" x14ac:dyDescent="0.25">
      <c r="A23" s="53"/>
      <c r="B23" s="3" t="s">
        <v>79</v>
      </c>
      <c r="C23" s="4" t="s">
        <v>83</v>
      </c>
      <c r="D23" s="4" t="s">
        <v>82</v>
      </c>
      <c r="E23" s="12">
        <v>-6.4714176999999999</v>
      </c>
      <c r="F23" s="13"/>
      <c r="G23" s="15">
        <v>0.41789999999999999</v>
      </c>
      <c r="H23" s="7">
        <f t="shared" si="0"/>
        <v>-6.0535176999999996</v>
      </c>
      <c r="I23" s="12">
        <v>0.45813300000000001</v>
      </c>
      <c r="J23" s="10">
        <f t="shared" si="1"/>
        <v>7.5680459313763965E-2</v>
      </c>
      <c r="K23" s="13">
        <v>-3.8273000000000001</v>
      </c>
      <c r="L23" s="13"/>
      <c r="M23" s="13">
        <v>-6.7638999999999996</v>
      </c>
      <c r="N23" s="13"/>
      <c r="O23" s="14">
        <f t="shared" si="2"/>
        <v>-16.644717700000001</v>
      </c>
      <c r="P23" s="10">
        <f>-I23/O23</f>
        <v>2.7524227701380601E-2</v>
      </c>
    </row>
    <row r="24" spans="1:21" ht="18.75" customHeight="1" x14ac:dyDescent="0.25">
      <c r="A24" s="53"/>
      <c r="B24" s="3" t="s">
        <v>79</v>
      </c>
      <c r="C24" s="4" t="s">
        <v>81</v>
      </c>
      <c r="D24" s="4" t="s">
        <v>80</v>
      </c>
      <c r="E24" s="12">
        <v>-8.5463532000000004</v>
      </c>
      <c r="F24" s="13"/>
      <c r="G24" s="15">
        <v>0.58179999999999998</v>
      </c>
      <c r="H24" s="7">
        <f t="shared" si="0"/>
        <v>-7.9645532000000001</v>
      </c>
      <c r="I24" s="12">
        <v>0.53898000000000001</v>
      </c>
      <c r="J24" s="10">
        <f t="shared" si="1"/>
        <v>6.7672346014337623E-2</v>
      </c>
      <c r="K24" s="13">
        <v>-5.0544000000000002</v>
      </c>
      <c r="L24" s="13"/>
      <c r="M24" s="13">
        <v>-8.9886999999999997</v>
      </c>
      <c r="N24" s="13"/>
      <c r="O24" s="14">
        <f t="shared" si="2"/>
        <v>-22.0076532</v>
      </c>
      <c r="P24" s="10">
        <f>-I24/O24</f>
        <v>2.4490571307257788E-2</v>
      </c>
    </row>
    <row r="25" spans="1:21" ht="18.75" customHeight="1" x14ac:dyDescent="0.25">
      <c r="A25" s="53"/>
      <c r="B25" s="3" t="s">
        <v>41</v>
      </c>
      <c r="C25" s="4" t="s">
        <v>67</v>
      </c>
      <c r="D25" s="4" t="s">
        <v>66</v>
      </c>
      <c r="E25" s="12">
        <v>-30.14</v>
      </c>
      <c r="F25" s="13"/>
      <c r="G25" s="15">
        <v>4.7300000000000004</v>
      </c>
      <c r="H25" s="7">
        <f t="shared" si="0"/>
        <v>-25.41</v>
      </c>
      <c r="I25" s="12">
        <v>2.36</v>
      </c>
      <c r="J25" s="10">
        <f t="shared" si="1"/>
        <v>9.2876820149547415E-2</v>
      </c>
      <c r="K25" s="13">
        <v>-14.7704</v>
      </c>
      <c r="L25" s="13"/>
      <c r="M25" s="13">
        <v>-34.191299999999998</v>
      </c>
      <c r="N25" s="13"/>
      <c r="O25" s="14">
        <f t="shared" si="2"/>
        <v>-74.371700000000004</v>
      </c>
      <c r="P25" s="10">
        <f>-I25/O25</f>
        <v>3.1732500400017745E-2</v>
      </c>
    </row>
    <row r="26" spans="1:21" s="27" customFormat="1" ht="18.75" customHeight="1" x14ac:dyDescent="0.25">
      <c r="A26" s="54"/>
      <c r="B26" s="18" t="s">
        <v>41</v>
      </c>
      <c r="C26" s="19" t="s">
        <v>47</v>
      </c>
      <c r="D26" s="19" t="s">
        <v>46</v>
      </c>
      <c r="E26" s="20">
        <v>-84.61</v>
      </c>
      <c r="F26" s="23"/>
      <c r="G26" s="21">
        <v>13.24</v>
      </c>
      <c r="H26" s="22">
        <f t="shared" si="0"/>
        <v>-71.37</v>
      </c>
      <c r="I26" s="20">
        <v>6.78</v>
      </c>
      <c r="J26" s="25">
        <f t="shared" si="1"/>
        <v>9.4997898276586792E-2</v>
      </c>
      <c r="K26" s="23">
        <v>-41.463999999999999</v>
      </c>
      <c r="L26" s="23"/>
      <c r="M26" s="23">
        <v>-99.608500000000006</v>
      </c>
      <c r="N26" s="23"/>
      <c r="O26" s="24">
        <f t="shared" si="2"/>
        <v>-212.4425</v>
      </c>
      <c r="P26" s="25">
        <f>-I26/O26</f>
        <v>3.1914518046059527E-2</v>
      </c>
      <c r="Q26" s="26"/>
      <c r="R26" s="26"/>
      <c r="S26" s="26"/>
      <c r="T26" s="26"/>
      <c r="U26" s="26"/>
    </row>
    <row r="27" spans="1:21" ht="18.75" customHeight="1" x14ac:dyDescent="0.25">
      <c r="A27" s="53"/>
      <c r="B27" s="17" t="s">
        <v>41</v>
      </c>
      <c r="C27" s="4" t="s">
        <v>45</v>
      </c>
      <c r="D27" s="4" t="s">
        <v>44</v>
      </c>
      <c r="E27" s="12">
        <v>-26.94</v>
      </c>
      <c r="F27" s="13"/>
      <c r="G27" s="15">
        <v>4.21</v>
      </c>
      <c r="H27" s="7">
        <f t="shared" si="0"/>
        <v>-22.73</v>
      </c>
      <c r="I27" s="12">
        <v>2.16</v>
      </c>
      <c r="J27" s="10">
        <f t="shared" si="1"/>
        <v>9.5028596568411797E-2</v>
      </c>
      <c r="K27" s="13">
        <v>-13.202199999999999</v>
      </c>
      <c r="L27" s="13"/>
      <c r="M27" s="13">
        <v>-18.677900000000001</v>
      </c>
      <c r="N27" s="13"/>
      <c r="O27" s="14">
        <f t="shared" si="2"/>
        <v>-54.610100000000003</v>
      </c>
      <c r="P27" s="10">
        <f>-I27/O27</f>
        <v>3.9553122957108666E-2</v>
      </c>
    </row>
    <row r="28" spans="1:21" ht="18.75" customHeight="1" x14ac:dyDescent="0.25">
      <c r="A28" s="53"/>
      <c r="B28" s="17" t="s">
        <v>41</v>
      </c>
      <c r="C28" s="4" t="s">
        <v>65</v>
      </c>
      <c r="D28" s="4" t="s">
        <v>64</v>
      </c>
      <c r="E28" s="12">
        <v>-21.57</v>
      </c>
      <c r="F28" s="13"/>
      <c r="G28" s="15">
        <v>3.4</v>
      </c>
      <c r="H28" s="7">
        <f t="shared" si="0"/>
        <v>-18.170000000000002</v>
      </c>
      <c r="I28" s="12">
        <v>1.75</v>
      </c>
      <c r="J28" s="10">
        <f t="shared" si="1"/>
        <v>9.6312603192074839E-2</v>
      </c>
      <c r="K28" s="13">
        <v>-10.570600000000001</v>
      </c>
      <c r="L28" s="13"/>
      <c r="M28" s="13">
        <v>-18.7364</v>
      </c>
      <c r="N28" s="13"/>
      <c r="O28" s="14">
        <f t="shared" si="2"/>
        <v>-47.477000000000004</v>
      </c>
      <c r="P28" s="10">
        <f>-I28/O28</f>
        <v>3.6859953240516455E-2</v>
      </c>
    </row>
    <row r="29" spans="1:21" ht="18.75" customHeight="1" x14ac:dyDescent="0.25">
      <c r="A29" s="53"/>
      <c r="B29" s="3" t="s">
        <v>41</v>
      </c>
      <c r="C29" s="4" t="s">
        <v>63</v>
      </c>
      <c r="D29" s="4" t="s">
        <v>62</v>
      </c>
      <c r="E29" s="12">
        <v>-13.4</v>
      </c>
      <c r="F29" s="13"/>
      <c r="G29" s="15">
        <v>2.12</v>
      </c>
      <c r="H29" s="7">
        <f t="shared" si="0"/>
        <v>-11.280000000000001</v>
      </c>
      <c r="I29" s="12">
        <v>1.08</v>
      </c>
      <c r="J29" s="10">
        <f t="shared" si="1"/>
        <v>9.5744680851063829E-2</v>
      </c>
      <c r="K29" s="13">
        <v>-6.5667999999999997</v>
      </c>
      <c r="L29" s="13"/>
      <c r="M29" s="13">
        <v>-7.8367000000000004</v>
      </c>
      <c r="N29" s="13"/>
      <c r="O29" s="14">
        <f t="shared" si="2"/>
        <v>-25.683500000000002</v>
      </c>
      <c r="P29" s="10">
        <f>-I29/O29</f>
        <v>4.2050343605816963E-2</v>
      </c>
    </row>
    <row r="30" spans="1:21" ht="18.75" customHeight="1" x14ac:dyDescent="0.25">
      <c r="A30" s="53"/>
      <c r="B30" s="3" t="s">
        <v>41</v>
      </c>
      <c r="C30" s="4" t="s">
        <v>61</v>
      </c>
      <c r="D30" s="4" t="s">
        <v>60</v>
      </c>
      <c r="E30" s="12">
        <v>-19877.155229600001</v>
      </c>
      <c r="F30" s="13"/>
      <c r="G30" s="15">
        <v>3438.9398999999999</v>
      </c>
      <c r="H30" s="7">
        <f t="shared" si="0"/>
        <v>-16438.2153296</v>
      </c>
      <c r="I30" s="12">
        <v>1688.4721750000003</v>
      </c>
      <c r="J30" s="10">
        <f t="shared" si="1"/>
        <v>0.10271627066227797</v>
      </c>
      <c r="K30" s="13">
        <v>-9741.0156999999999</v>
      </c>
      <c r="L30" s="13"/>
      <c r="M30" s="13">
        <v>-27675.063600000001</v>
      </c>
      <c r="N30" s="13"/>
      <c r="O30" s="14">
        <f t="shared" si="2"/>
        <v>-53854.294629600001</v>
      </c>
      <c r="P30" s="10">
        <f>-I30/O30</f>
        <v>3.1352600319306076E-2</v>
      </c>
    </row>
    <row r="31" spans="1:21" ht="18.75" customHeight="1" x14ac:dyDescent="0.25">
      <c r="A31" s="53"/>
      <c r="B31" s="3" t="s">
        <v>41</v>
      </c>
      <c r="C31" s="4" t="s">
        <v>59</v>
      </c>
      <c r="D31" s="4" t="s">
        <v>58</v>
      </c>
      <c r="E31" s="12">
        <v>-84.162663300000006</v>
      </c>
      <c r="F31" s="13"/>
      <c r="G31" s="15">
        <v>14.625299999999999</v>
      </c>
      <c r="H31" s="7">
        <f t="shared" si="0"/>
        <v>-69.53736330000001</v>
      </c>
      <c r="I31" s="12">
        <v>7.2999550000000006</v>
      </c>
      <c r="J31" s="10">
        <f t="shared" si="1"/>
        <v>0.1049788869403393</v>
      </c>
      <c r="K31" s="13">
        <v>-41.244799999999998</v>
      </c>
      <c r="L31" s="13"/>
      <c r="M31" s="13">
        <v>-113.7897</v>
      </c>
      <c r="N31" s="13"/>
      <c r="O31" s="14">
        <f t="shared" si="2"/>
        <v>-224.57186330000002</v>
      </c>
      <c r="P31" s="10">
        <f>-I31/O31</f>
        <v>3.2506098015708099E-2</v>
      </c>
    </row>
    <row r="32" spans="1:21" ht="18.75" customHeight="1" x14ac:dyDescent="0.25">
      <c r="A32" s="53"/>
      <c r="B32" s="3" t="s">
        <v>41</v>
      </c>
      <c r="C32" s="4" t="s">
        <v>57</v>
      </c>
      <c r="D32" s="4" t="s">
        <v>56</v>
      </c>
      <c r="E32" s="12">
        <v>-18.980414499999998</v>
      </c>
      <c r="F32" s="13"/>
      <c r="G32" s="15">
        <v>3.3041999999999998</v>
      </c>
      <c r="H32" s="7">
        <f t="shared" si="0"/>
        <v>-15.676214499999999</v>
      </c>
      <c r="I32" s="12">
        <v>1.6952000000000003</v>
      </c>
      <c r="J32" s="10">
        <f t="shared" si="1"/>
        <v>0.10813835189611627</v>
      </c>
      <c r="K32" s="13">
        <v>-9.3016000000000005</v>
      </c>
      <c r="L32" s="13"/>
      <c r="M32" s="13">
        <v>-20.493200000000002</v>
      </c>
      <c r="N32" s="13"/>
      <c r="O32" s="14">
        <f t="shared" si="2"/>
        <v>-45.471014500000003</v>
      </c>
      <c r="P32" s="10">
        <f>-I32/O32</f>
        <v>3.7280892424337707E-2</v>
      </c>
    </row>
    <row r="33" spans="1:21" ht="18.75" customHeight="1" x14ac:dyDescent="0.25">
      <c r="A33" s="53"/>
      <c r="B33" s="3" t="s">
        <v>41</v>
      </c>
      <c r="C33" s="4" t="s">
        <v>55</v>
      </c>
      <c r="D33" s="4" t="s">
        <v>54</v>
      </c>
      <c r="E33" s="12">
        <v>-22678.492222100002</v>
      </c>
      <c r="F33" s="13"/>
      <c r="G33" s="15">
        <v>4022.4117000000001</v>
      </c>
      <c r="H33" s="7">
        <f t="shared" si="0"/>
        <v>-18656.080522100001</v>
      </c>
      <c r="I33" s="12">
        <v>1628.3304439999999</v>
      </c>
      <c r="J33" s="10">
        <f t="shared" si="1"/>
        <v>8.7281486701940372E-2</v>
      </c>
      <c r="K33" s="13">
        <v>-11113.8413</v>
      </c>
      <c r="L33" s="13"/>
      <c r="M33" s="13">
        <v>-37539.249000000003</v>
      </c>
      <c r="N33" s="13"/>
      <c r="O33" s="14">
        <f t="shared" si="2"/>
        <v>-67309.170822100001</v>
      </c>
      <c r="P33" s="10">
        <f>-I33/O33</f>
        <v>2.419180661582836E-2</v>
      </c>
    </row>
    <row r="34" spans="1:21" ht="18.75" customHeight="1" x14ac:dyDescent="0.25">
      <c r="A34" s="53"/>
      <c r="B34" s="3" t="s">
        <v>41</v>
      </c>
      <c r="C34" s="4" t="s">
        <v>53</v>
      </c>
      <c r="D34" s="4" t="s">
        <v>52</v>
      </c>
      <c r="E34" s="12">
        <v>-47.919104599999997</v>
      </c>
      <c r="F34" s="13"/>
      <c r="G34" s="15">
        <v>8.5396000000000001</v>
      </c>
      <c r="H34" s="7">
        <f t="shared" si="0"/>
        <v>-39.379504599999997</v>
      </c>
      <c r="I34" s="12">
        <v>3.5213359999999998</v>
      </c>
      <c r="J34" s="10">
        <f t="shared" si="1"/>
        <v>8.9420525620324848E-2</v>
      </c>
      <c r="K34" s="13">
        <v>-23.4833</v>
      </c>
      <c r="L34" s="13"/>
      <c r="M34" s="13">
        <v>-77.307400000000001</v>
      </c>
      <c r="N34" s="13"/>
      <c r="O34" s="14">
        <f t="shared" si="2"/>
        <v>-140.17020460000001</v>
      </c>
      <c r="P34" s="10">
        <f>-I34/O34</f>
        <v>2.5121858172703272E-2</v>
      </c>
    </row>
    <row r="35" spans="1:21" ht="18.75" customHeight="1" x14ac:dyDescent="0.25">
      <c r="A35" s="53"/>
      <c r="B35" s="3" t="s">
        <v>41</v>
      </c>
      <c r="C35" s="4" t="s">
        <v>51</v>
      </c>
      <c r="D35" s="4" t="s">
        <v>50</v>
      </c>
      <c r="E35" s="12">
        <v>-18.393792900000001</v>
      </c>
      <c r="F35" s="13"/>
      <c r="G35" s="15">
        <v>3.3079000000000001</v>
      </c>
      <c r="H35" s="7">
        <f t="shared" si="0"/>
        <v>-15.085892900000001</v>
      </c>
      <c r="I35" s="12">
        <v>1.3833820000000001</v>
      </c>
      <c r="J35" s="10">
        <f t="shared" si="1"/>
        <v>9.1700372604395203E-2</v>
      </c>
      <c r="K35" s="13">
        <v>-9.0140999999999991</v>
      </c>
      <c r="L35" s="13"/>
      <c r="M35" s="13">
        <v>-23.052499999999998</v>
      </c>
      <c r="N35" s="13"/>
      <c r="O35" s="14">
        <f t="shared" si="2"/>
        <v>-47.152492899999999</v>
      </c>
      <c r="P35" s="10">
        <f>-I35/O35</f>
        <v>2.9338470034529184E-2</v>
      </c>
    </row>
    <row r="36" spans="1:21" ht="18.75" customHeight="1" x14ac:dyDescent="0.25">
      <c r="A36" s="53"/>
      <c r="B36" s="17" t="s">
        <v>41</v>
      </c>
      <c r="C36" s="4" t="s">
        <v>49</v>
      </c>
      <c r="D36" s="4" t="s">
        <v>48</v>
      </c>
      <c r="E36" s="12">
        <v>-43471.09</v>
      </c>
      <c r="F36" s="13"/>
      <c r="G36" s="15">
        <v>6807.01</v>
      </c>
      <c r="H36" s="7">
        <f t="shared" si="0"/>
        <v>-36664.079999999994</v>
      </c>
      <c r="I36" s="12">
        <v>3388.4</v>
      </c>
      <c r="J36" s="10">
        <f t="shared" si="1"/>
        <v>9.2417428720426117E-2</v>
      </c>
      <c r="K36" s="13">
        <v>-21303.479500000001</v>
      </c>
      <c r="L36" s="13"/>
      <c r="M36" s="13">
        <v>-52121.6973</v>
      </c>
      <c r="N36" s="13"/>
      <c r="O36" s="14">
        <f t="shared" si="2"/>
        <v>-110089.2568</v>
      </c>
      <c r="P36" s="10">
        <f>-I36/O36</f>
        <v>3.0778661774016083E-2</v>
      </c>
    </row>
    <row r="37" spans="1:21" ht="18.75" customHeight="1" x14ac:dyDescent="0.25">
      <c r="A37" s="53"/>
      <c r="B37" s="3" t="s">
        <v>41</v>
      </c>
      <c r="C37" s="4" t="s">
        <v>43</v>
      </c>
      <c r="D37" s="4" t="s">
        <v>42</v>
      </c>
      <c r="E37" s="12">
        <v>-37.671984600000002</v>
      </c>
      <c r="F37" s="13"/>
      <c r="G37" s="15">
        <v>5.4131</v>
      </c>
      <c r="H37" s="7">
        <f t="shared" si="0"/>
        <v>-32.258884600000002</v>
      </c>
      <c r="I37" s="12">
        <v>5.5065789999999994</v>
      </c>
      <c r="J37" s="10">
        <f t="shared" si="1"/>
        <v>0.17069960937211076</v>
      </c>
      <c r="K37" s="13">
        <v>-18.461600000000001</v>
      </c>
      <c r="L37" s="13"/>
      <c r="M37" s="13">
        <v>-43.4589</v>
      </c>
      <c r="N37" s="13"/>
      <c r="O37" s="14">
        <f t="shared" si="2"/>
        <v>-94.179384600000006</v>
      </c>
      <c r="P37" s="10">
        <f>-I37/O37</f>
        <v>5.8469048437591924E-2</v>
      </c>
    </row>
    <row r="38" spans="1:21" ht="18.75" customHeight="1" x14ac:dyDescent="0.25">
      <c r="A38" s="53"/>
      <c r="B38" s="3" t="s">
        <v>41</v>
      </c>
      <c r="C38" s="4" t="s">
        <v>40</v>
      </c>
      <c r="D38" s="4" t="s">
        <v>39</v>
      </c>
      <c r="E38" s="12">
        <v>-34516.560479799999</v>
      </c>
      <c r="F38" s="13"/>
      <c r="G38" s="15">
        <v>4936.3523999999998</v>
      </c>
      <c r="H38" s="7">
        <f t="shared" si="0"/>
        <v>-29580.208079799999</v>
      </c>
      <c r="I38" s="12">
        <v>4813.2980089999992</v>
      </c>
      <c r="J38" s="10">
        <f t="shared" si="1"/>
        <v>0.162720221440462</v>
      </c>
      <c r="K38" s="13">
        <v>-16915.215100000001</v>
      </c>
      <c r="L38" s="13"/>
      <c r="M38" s="13">
        <v>-42521.248</v>
      </c>
      <c r="N38" s="13"/>
      <c r="O38" s="14">
        <f t="shared" si="2"/>
        <v>-89016.671179800003</v>
      </c>
      <c r="P38" s="10">
        <f>-I38/O38</f>
        <v>5.4071871540532855E-2</v>
      </c>
    </row>
    <row r="39" spans="1:21" s="27" customFormat="1" ht="18.75" customHeight="1" x14ac:dyDescent="0.25">
      <c r="A39" s="54"/>
      <c r="B39" s="18" t="s">
        <v>2</v>
      </c>
      <c r="C39" s="19" t="s">
        <v>12</v>
      </c>
      <c r="D39" s="19" t="s">
        <v>11</v>
      </c>
      <c r="E39" s="20">
        <v>-9524.2000000000007</v>
      </c>
      <c r="F39" s="23"/>
      <c r="G39" s="21">
        <v>1667.92</v>
      </c>
      <c r="H39" s="22">
        <f t="shared" si="0"/>
        <v>-7856.2800000000007</v>
      </c>
      <c r="I39" s="20">
        <v>2790.32</v>
      </c>
      <c r="J39" s="25">
        <f t="shared" si="1"/>
        <v>0.3551706405576176</v>
      </c>
      <c r="K39" s="23">
        <v>-3585.5479</v>
      </c>
      <c r="L39" s="23"/>
      <c r="M39" s="23">
        <v>-11751.9491</v>
      </c>
      <c r="N39" s="23"/>
      <c r="O39" s="24">
        <f t="shared" si="2"/>
        <v>-23193.777000000002</v>
      </c>
      <c r="P39" s="25">
        <f>-I39/O39</f>
        <v>0.12030468345022029</v>
      </c>
      <c r="Q39" s="26"/>
      <c r="R39" s="26"/>
      <c r="S39" s="26"/>
      <c r="T39" s="26"/>
      <c r="U39" s="26"/>
    </row>
    <row r="40" spans="1:21" ht="18.75" customHeight="1" x14ac:dyDescent="0.25">
      <c r="A40" s="53"/>
      <c r="B40" s="17" t="s">
        <v>2</v>
      </c>
      <c r="C40" s="4" t="s">
        <v>20</v>
      </c>
      <c r="D40" s="4" t="s">
        <v>19</v>
      </c>
      <c r="E40" s="12">
        <v>-28.2</v>
      </c>
      <c r="F40" s="13"/>
      <c r="G40" s="15">
        <v>4.95</v>
      </c>
      <c r="H40" s="7">
        <f t="shared" si="0"/>
        <v>-23.25</v>
      </c>
      <c r="I40" s="12">
        <v>8.3000000000000007</v>
      </c>
      <c r="J40" s="10">
        <f t="shared" si="1"/>
        <v>0.35698924731182796</v>
      </c>
      <c r="K40" s="13">
        <v>-10.616400000000001</v>
      </c>
      <c r="L40" s="13"/>
      <c r="M40" s="13">
        <v>-34.114899999999999</v>
      </c>
      <c r="N40" s="13"/>
      <c r="O40" s="14">
        <f t="shared" si="2"/>
        <v>-67.981300000000005</v>
      </c>
      <c r="P40" s="10">
        <f>-I40/O40</f>
        <v>0.12209239893912002</v>
      </c>
    </row>
    <row r="41" spans="1:21" ht="18.75" customHeight="1" x14ac:dyDescent="0.25">
      <c r="A41" s="53"/>
      <c r="B41" s="3" t="s">
        <v>2</v>
      </c>
      <c r="C41" s="4" t="s">
        <v>18</v>
      </c>
      <c r="D41" s="4" t="s">
        <v>17</v>
      </c>
      <c r="E41" s="12">
        <v>-23.759712199999999</v>
      </c>
      <c r="F41" s="13"/>
      <c r="G41" s="15">
        <v>4.7187999999999999</v>
      </c>
      <c r="H41" s="7">
        <f t="shared" si="0"/>
        <v>-19.040912200000001</v>
      </c>
      <c r="I41" s="12">
        <v>7.0247060000000001</v>
      </c>
      <c r="J41" s="10">
        <f t="shared" si="1"/>
        <v>0.36892696769012989</v>
      </c>
      <c r="K41" s="13">
        <v>-8.9446999999999992</v>
      </c>
      <c r="L41" s="13"/>
      <c r="M41" s="13">
        <v>-39.546700000000001</v>
      </c>
      <c r="N41" s="13"/>
      <c r="O41" s="14">
        <f t="shared" si="2"/>
        <v>-67.532312200000007</v>
      </c>
      <c r="P41" s="10">
        <f>-I41/O41</f>
        <v>0.10401992425782808</v>
      </c>
    </row>
    <row r="42" spans="1:21" ht="18.75" customHeight="1" x14ac:dyDescent="0.25">
      <c r="A42" s="53"/>
      <c r="B42" s="3" t="s">
        <v>2</v>
      </c>
      <c r="C42" s="4" t="s">
        <v>16</v>
      </c>
      <c r="D42" s="4" t="s">
        <v>15</v>
      </c>
      <c r="E42" s="12">
        <v>-24.592501800000001</v>
      </c>
      <c r="F42" s="13"/>
      <c r="G42" s="15">
        <v>4.5086000000000004</v>
      </c>
      <c r="H42" s="7">
        <f t="shared" si="0"/>
        <v>-20.0839018</v>
      </c>
      <c r="I42" s="12">
        <v>8.3594550000000005</v>
      </c>
      <c r="J42" s="10">
        <f t="shared" si="1"/>
        <v>0.41622664177734631</v>
      </c>
      <c r="K42" s="13">
        <v>-9.2583000000000002</v>
      </c>
      <c r="L42" s="13"/>
      <c r="M42" s="13">
        <v>-35.717100000000002</v>
      </c>
      <c r="N42" s="13"/>
      <c r="O42" s="14">
        <f t="shared" si="2"/>
        <v>-65.0593018</v>
      </c>
      <c r="P42" s="10">
        <f>-I42/O42</f>
        <v>0.12848977423240654</v>
      </c>
    </row>
    <row r="43" spans="1:21" ht="18.75" customHeight="1" x14ac:dyDescent="0.25">
      <c r="A43" s="53"/>
      <c r="B43" s="3" t="s">
        <v>2</v>
      </c>
      <c r="C43" s="4" t="s">
        <v>14</v>
      </c>
      <c r="D43" s="4" t="s">
        <v>13</v>
      </c>
      <c r="E43" s="12">
        <v>-37.090000000000003</v>
      </c>
      <c r="F43" s="13"/>
      <c r="G43" s="15">
        <v>6.48</v>
      </c>
      <c r="H43" s="7">
        <f t="shared" si="0"/>
        <v>-30.610000000000003</v>
      </c>
      <c r="I43" s="12">
        <v>10.82</v>
      </c>
      <c r="J43" s="10">
        <f t="shared" si="1"/>
        <v>0.35347925514537731</v>
      </c>
      <c r="K43" s="13">
        <v>-13.963200000000001</v>
      </c>
      <c r="L43" s="13"/>
      <c r="M43" s="13">
        <v>-48.689599999999999</v>
      </c>
      <c r="N43" s="13"/>
      <c r="O43" s="14">
        <f t="shared" si="2"/>
        <v>-93.262799999999999</v>
      </c>
      <c r="P43" s="10">
        <f>-I43/O43</f>
        <v>0.1160162465634744</v>
      </c>
    </row>
    <row r="44" spans="1:21" ht="18.75" customHeight="1" x14ac:dyDescent="0.25">
      <c r="A44" s="53"/>
      <c r="B44" s="3" t="s">
        <v>2</v>
      </c>
      <c r="C44" s="4" t="s">
        <v>10</v>
      </c>
      <c r="D44" s="4" t="s">
        <v>9</v>
      </c>
      <c r="E44" s="12">
        <v>-27.373841599999999</v>
      </c>
      <c r="F44" s="13"/>
      <c r="G44" s="15">
        <v>5.3872999999999998</v>
      </c>
      <c r="H44" s="7">
        <f t="shared" si="0"/>
        <v>-21.986541599999999</v>
      </c>
      <c r="I44" s="12">
        <v>8.3452069999999985</v>
      </c>
      <c r="J44" s="10">
        <f t="shared" si="1"/>
        <v>0.37955978488222081</v>
      </c>
      <c r="K44" s="13">
        <v>-10.305400000000001</v>
      </c>
      <c r="L44" s="13"/>
      <c r="M44" s="13">
        <v>-45.7087</v>
      </c>
      <c r="N44" s="13"/>
      <c r="O44" s="14">
        <f t="shared" si="2"/>
        <v>-78.000641599999994</v>
      </c>
      <c r="P44" s="10">
        <f>-I44/O44</f>
        <v>0.10698895328060992</v>
      </c>
    </row>
    <row r="45" spans="1:21" ht="18.75" customHeight="1" x14ac:dyDescent="0.25">
      <c r="A45" s="53"/>
      <c r="B45" s="17" t="s">
        <v>2</v>
      </c>
      <c r="C45" s="4" t="s">
        <v>8</v>
      </c>
      <c r="D45" s="4" t="s">
        <v>7</v>
      </c>
      <c r="E45" s="12">
        <v>-48008.88</v>
      </c>
      <c r="F45" s="13"/>
      <c r="G45" s="15">
        <v>8376.85</v>
      </c>
      <c r="H45" s="7">
        <f t="shared" si="0"/>
        <v>-39632.03</v>
      </c>
      <c r="I45" s="12">
        <v>14001.8</v>
      </c>
      <c r="J45" s="10">
        <f t="shared" si="1"/>
        <v>0.35329504948396534</v>
      </c>
      <c r="K45" s="13">
        <v>-18073.763800000001</v>
      </c>
      <c r="L45" s="13"/>
      <c r="M45" s="13">
        <v>-65576.603300000002</v>
      </c>
      <c r="N45" s="13"/>
      <c r="O45" s="14">
        <f t="shared" si="2"/>
        <v>-123282.3971</v>
      </c>
      <c r="P45" s="10">
        <f>-I45/O45</f>
        <v>0.11357501418992119</v>
      </c>
    </row>
    <row r="46" spans="1:21" ht="18.75" customHeight="1" x14ac:dyDescent="0.25">
      <c r="A46" s="53"/>
      <c r="B46" s="3" t="s">
        <v>2</v>
      </c>
      <c r="C46" s="4" t="s">
        <v>6</v>
      </c>
      <c r="D46" s="4" t="s">
        <v>5</v>
      </c>
      <c r="E46" s="12">
        <v>-158.761213</v>
      </c>
      <c r="F46" s="13"/>
      <c r="G46" s="15">
        <v>29.9984</v>
      </c>
      <c r="H46" s="7">
        <f t="shared" si="0"/>
        <v>-128.76281299999999</v>
      </c>
      <c r="I46" s="12">
        <v>47.876056000000005</v>
      </c>
      <c r="J46" s="10">
        <f t="shared" si="1"/>
        <v>0.37181585959915314</v>
      </c>
      <c r="K46" s="13">
        <v>-59.7684</v>
      </c>
      <c r="L46" s="13"/>
      <c r="M46" s="13">
        <v>-310.92140000000001</v>
      </c>
      <c r="N46" s="13"/>
      <c r="O46" s="14">
        <f t="shared" si="2"/>
        <v>-499.45261299999999</v>
      </c>
      <c r="P46" s="10">
        <f>-I46/O46</f>
        <v>9.5857053810228049E-2</v>
      </c>
    </row>
    <row r="47" spans="1:21" ht="18.75" customHeight="1" x14ac:dyDescent="0.25">
      <c r="A47" s="53"/>
      <c r="B47" s="3" t="s">
        <v>2</v>
      </c>
      <c r="C47" s="4" t="s">
        <v>4</v>
      </c>
      <c r="D47" s="4" t="s">
        <v>3</v>
      </c>
      <c r="E47" s="12">
        <v>-5492.4807646999998</v>
      </c>
      <c r="F47" s="13"/>
      <c r="G47" s="15">
        <v>1001.7218</v>
      </c>
      <c r="H47" s="7">
        <f t="shared" ref="H47:H61" si="3">+E47+G47</f>
        <v>-4490.7589646999995</v>
      </c>
      <c r="I47" s="12">
        <v>1860.7574700000002</v>
      </c>
      <c r="J47" s="10">
        <f t="shared" ref="J47:J61" si="4">-I47/H47</f>
        <v>0.41435255925037301</v>
      </c>
      <c r="K47" s="13">
        <v>-2067.7383</v>
      </c>
      <c r="L47" s="13"/>
      <c r="M47" s="13">
        <v>-7870.9132</v>
      </c>
      <c r="N47" s="13"/>
      <c r="O47" s="14">
        <f t="shared" si="2"/>
        <v>-14429.410464699999</v>
      </c>
      <c r="P47" s="10">
        <f>-I47/O47</f>
        <v>0.1289558900935103</v>
      </c>
    </row>
    <row r="48" spans="1:21" ht="18.75" customHeight="1" x14ac:dyDescent="0.25">
      <c r="A48" s="53"/>
      <c r="B48" s="3" t="s">
        <v>2</v>
      </c>
      <c r="C48" s="4" t="s">
        <v>1</v>
      </c>
      <c r="D48" s="4" t="s">
        <v>0</v>
      </c>
      <c r="E48" s="12">
        <v>-26329.205165899999</v>
      </c>
      <c r="F48" s="13"/>
      <c r="G48" s="15">
        <v>5190.4078</v>
      </c>
      <c r="H48" s="7">
        <f t="shared" si="3"/>
        <v>-21138.797365899998</v>
      </c>
      <c r="I48" s="12">
        <v>7710.6478800000004</v>
      </c>
      <c r="J48" s="10">
        <f t="shared" si="4"/>
        <v>0.36476284561194638</v>
      </c>
      <c r="K48" s="13">
        <v>-9912.0794999999998</v>
      </c>
      <c r="L48" s="13"/>
      <c r="M48" s="13">
        <v>-47957.004300000001</v>
      </c>
      <c r="N48" s="13"/>
      <c r="O48" s="14">
        <f t="shared" si="2"/>
        <v>-79007.881165900006</v>
      </c>
      <c r="P48" s="10">
        <f>-I48/O48</f>
        <v>9.7593401648238792E-2</v>
      </c>
    </row>
    <row r="49" spans="1:21" ht="18.75" customHeight="1" x14ac:dyDescent="0.25">
      <c r="A49" s="53"/>
      <c r="B49" s="3" t="s">
        <v>30</v>
      </c>
      <c r="C49" s="4" t="s">
        <v>38</v>
      </c>
      <c r="D49" s="4" t="s">
        <v>37</v>
      </c>
      <c r="E49" s="12">
        <v>-11.48</v>
      </c>
      <c r="F49" s="13"/>
      <c r="G49" s="15">
        <v>0.95</v>
      </c>
      <c r="H49" s="7">
        <f t="shared" si="3"/>
        <v>-10.530000000000001</v>
      </c>
      <c r="I49" s="12">
        <v>6.87</v>
      </c>
      <c r="J49" s="10">
        <f t="shared" si="4"/>
        <v>0.6524216524216524</v>
      </c>
      <c r="K49" s="13">
        <v>0.3674</v>
      </c>
      <c r="L49" s="13"/>
      <c r="M49" s="13">
        <v>-15.2645</v>
      </c>
      <c r="N49" s="13"/>
      <c r="O49" s="14">
        <f t="shared" si="2"/>
        <v>-25.427100000000003</v>
      </c>
      <c r="P49" s="10">
        <f>-I49/O49</f>
        <v>0.27018417357858343</v>
      </c>
    </row>
    <row r="50" spans="1:21" ht="18.75" customHeight="1" x14ac:dyDescent="0.25">
      <c r="A50" s="53"/>
      <c r="B50" s="3" t="s">
        <v>30</v>
      </c>
      <c r="C50" s="4" t="s">
        <v>36</v>
      </c>
      <c r="D50" s="4" t="s">
        <v>35</v>
      </c>
      <c r="E50" s="12">
        <v>-17.407348200000001</v>
      </c>
      <c r="F50" s="13"/>
      <c r="G50" s="15">
        <v>1.1573</v>
      </c>
      <c r="H50" s="7">
        <f t="shared" si="3"/>
        <v>-16.250048200000002</v>
      </c>
      <c r="I50" s="12">
        <v>11.965356</v>
      </c>
      <c r="J50" s="10">
        <f t="shared" si="4"/>
        <v>0.73632741593960305</v>
      </c>
      <c r="K50" s="13">
        <v>0.55700000000000005</v>
      </c>
      <c r="L50" s="13"/>
      <c r="M50" s="13">
        <v>-23.252099999999999</v>
      </c>
      <c r="N50" s="13"/>
      <c r="O50" s="14">
        <f t="shared" si="2"/>
        <v>-38.945148199999998</v>
      </c>
      <c r="P50" s="10">
        <f>-I50/O50</f>
        <v>0.30723611420228208</v>
      </c>
    </row>
    <row r="51" spans="1:21" s="27" customFormat="1" ht="18.75" customHeight="1" x14ac:dyDescent="0.25">
      <c r="A51" s="54"/>
      <c r="B51" s="18" t="s">
        <v>30</v>
      </c>
      <c r="C51" s="19" t="s">
        <v>32</v>
      </c>
      <c r="D51" s="19" t="s">
        <v>31</v>
      </c>
      <c r="E51" s="20">
        <v>-35.46</v>
      </c>
      <c r="F51" s="23"/>
      <c r="G51" s="21">
        <v>2.94</v>
      </c>
      <c r="H51" s="22">
        <f t="shared" si="3"/>
        <v>-32.520000000000003</v>
      </c>
      <c r="I51" s="20">
        <v>21.25</v>
      </c>
      <c r="J51" s="25">
        <f t="shared" si="4"/>
        <v>0.65344403444034438</v>
      </c>
      <c r="K51" s="23">
        <v>1.1347</v>
      </c>
      <c r="L51" s="23"/>
      <c r="M51" s="23">
        <v>-48.812899999999999</v>
      </c>
      <c r="N51" s="23"/>
      <c r="O51" s="24">
        <f t="shared" si="2"/>
        <v>-80.1982</v>
      </c>
      <c r="P51" s="25">
        <f>-I51/O51</f>
        <v>0.26496854044105728</v>
      </c>
      <c r="Q51" s="26"/>
      <c r="R51" s="26"/>
      <c r="S51" s="26"/>
      <c r="T51" s="26"/>
      <c r="U51" s="26"/>
    </row>
    <row r="52" spans="1:21" ht="18.75" customHeight="1" x14ac:dyDescent="0.25">
      <c r="A52" s="53"/>
      <c r="B52" s="17" t="s">
        <v>30</v>
      </c>
      <c r="C52" s="4" t="s">
        <v>34</v>
      </c>
      <c r="D52" s="4" t="s">
        <v>33</v>
      </c>
      <c r="E52" s="12">
        <v>-37038.589999999997</v>
      </c>
      <c r="F52" s="13"/>
      <c r="G52" s="15">
        <v>3084.43</v>
      </c>
      <c r="H52" s="7">
        <f t="shared" si="3"/>
        <v>-33954.159999999996</v>
      </c>
      <c r="I52" s="12">
        <v>22088.28</v>
      </c>
      <c r="J52" s="10">
        <f t="shared" si="4"/>
        <v>0.65053236481185228</v>
      </c>
      <c r="K52" s="13">
        <v>1185.2212999999999</v>
      </c>
      <c r="L52" s="13"/>
      <c r="M52" s="13">
        <v>-54317.865299999998</v>
      </c>
      <c r="N52" s="13"/>
      <c r="O52" s="14">
        <f t="shared" si="2"/>
        <v>-87086.804000000004</v>
      </c>
      <c r="P52" s="10">
        <f>-I52/O52</f>
        <v>0.25363521205807482</v>
      </c>
    </row>
    <row r="53" spans="1:21" ht="18.75" customHeight="1" x14ac:dyDescent="0.25">
      <c r="A53" s="53"/>
      <c r="B53" s="3" t="s">
        <v>30</v>
      </c>
      <c r="C53" s="4" t="s">
        <v>29</v>
      </c>
      <c r="D53" s="4" t="s">
        <v>28</v>
      </c>
      <c r="E53" s="12">
        <v>-23.762807800000001</v>
      </c>
      <c r="F53" s="13"/>
      <c r="G53" s="15">
        <v>2.0158999999999998</v>
      </c>
      <c r="H53" s="7">
        <f t="shared" si="3"/>
        <v>-21.746907800000002</v>
      </c>
      <c r="I53" s="12">
        <v>16.072615000000003</v>
      </c>
      <c r="J53" s="10">
        <f t="shared" si="4"/>
        <v>0.73907587910038408</v>
      </c>
      <c r="K53" s="13">
        <v>0.76039999999999996</v>
      </c>
      <c r="L53" s="13"/>
      <c r="M53" s="13">
        <v>-36.863500000000002</v>
      </c>
      <c r="N53" s="13"/>
      <c r="O53" s="14">
        <f t="shared" si="2"/>
        <v>-57.8500078</v>
      </c>
      <c r="P53" s="10">
        <f>-I53/O53</f>
        <v>0.27783254680909486</v>
      </c>
    </row>
    <row r="54" spans="1:21" ht="18.75" customHeight="1" x14ac:dyDescent="0.25">
      <c r="A54" s="53"/>
      <c r="B54" s="3" t="s">
        <v>21</v>
      </c>
      <c r="C54" s="4" t="s">
        <v>27</v>
      </c>
      <c r="D54" s="4" t="s">
        <v>26</v>
      </c>
      <c r="E54" s="12">
        <v>-8447.7099999999991</v>
      </c>
      <c r="F54" s="13"/>
      <c r="G54" s="15">
        <v>710.83</v>
      </c>
      <c r="H54" s="7">
        <f t="shared" si="3"/>
        <v>-7736.8799999999992</v>
      </c>
      <c r="I54" s="12">
        <v>1403.16</v>
      </c>
      <c r="J54" s="10">
        <f t="shared" si="4"/>
        <v>0.18135992803300557</v>
      </c>
      <c r="K54" s="13">
        <v>-5104.0203000000001</v>
      </c>
      <c r="L54" s="13"/>
      <c r="M54" s="13">
        <v>-19258.302899999999</v>
      </c>
      <c r="N54" s="13"/>
      <c r="O54" s="14">
        <f t="shared" si="2"/>
        <v>-32099.203199999996</v>
      </c>
      <c r="P54" s="10">
        <f>-I54/O54</f>
        <v>4.3713234601412167E-2</v>
      </c>
    </row>
    <row r="55" spans="1:21" ht="18.75" customHeight="1" x14ac:dyDescent="0.25">
      <c r="A55" s="53"/>
      <c r="B55" s="3" t="s">
        <v>21</v>
      </c>
      <c r="C55" s="4" t="s">
        <v>25</v>
      </c>
      <c r="D55" s="4" t="s">
        <v>24</v>
      </c>
      <c r="E55" s="12">
        <v>-3181.45</v>
      </c>
      <c r="F55" s="13"/>
      <c r="G55" s="15">
        <v>277.8</v>
      </c>
      <c r="H55" s="7">
        <f t="shared" si="3"/>
        <v>-2903.6499999999996</v>
      </c>
      <c r="I55" s="12">
        <v>542.23</v>
      </c>
      <c r="J55" s="10">
        <f t="shared" si="4"/>
        <v>0.18674082620150503</v>
      </c>
      <c r="K55" s="13">
        <v>-1922.1996999999999</v>
      </c>
      <c r="L55" s="13"/>
      <c r="M55" s="13">
        <v>-7160.9089999999997</v>
      </c>
      <c r="N55" s="13"/>
      <c r="O55" s="14">
        <f t="shared" si="2"/>
        <v>-11986.758699999998</v>
      </c>
      <c r="P55" s="10">
        <f>-I55/O55</f>
        <v>4.5235748342877719E-2</v>
      </c>
    </row>
    <row r="56" spans="1:21" ht="18.75" customHeight="1" x14ac:dyDescent="0.25">
      <c r="A56" s="53"/>
      <c r="B56" s="3" t="s">
        <v>21</v>
      </c>
      <c r="C56" s="4" t="s">
        <v>23</v>
      </c>
      <c r="D56" s="4" t="s">
        <v>22</v>
      </c>
      <c r="E56" s="12">
        <v>-4.7699999999999996</v>
      </c>
      <c r="F56" s="13"/>
      <c r="G56" s="15">
        <v>0.4</v>
      </c>
      <c r="H56" s="7">
        <f t="shared" si="3"/>
        <v>-4.3699999999999992</v>
      </c>
      <c r="I56" s="12">
        <v>0.8</v>
      </c>
      <c r="J56" s="10">
        <f t="shared" si="4"/>
        <v>0.18306636155606412</v>
      </c>
      <c r="K56" s="13">
        <v>-2.8820000000000001</v>
      </c>
      <c r="L56" s="13"/>
      <c r="M56" s="13">
        <v>-10.417400000000001</v>
      </c>
      <c r="N56" s="13"/>
      <c r="O56" s="14">
        <f t="shared" si="2"/>
        <v>-17.6694</v>
      </c>
      <c r="P56" s="10">
        <f>-I56/O56</f>
        <v>4.5276013899736268E-2</v>
      </c>
    </row>
    <row r="57" spans="1:21" s="27" customFormat="1" ht="18.75" customHeight="1" x14ac:dyDescent="0.25">
      <c r="A57" s="54"/>
      <c r="B57" s="18" t="s">
        <v>68</v>
      </c>
      <c r="C57" s="19" t="s">
        <v>78</v>
      </c>
      <c r="D57" s="19" t="s">
        <v>77</v>
      </c>
      <c r="E57" s="20">
        <v>-9376.98</v>
      </c>
      <c r="F57" s="23"/>
      <c r="G57" s="21">
        <v>874.58</v>
      </c>
      <c r="H57" s="22">
        <f t="shared" si="3"/>
        <v>-8502.4</v>
      </c>
      <c r="I57" s="20">
        <v>4049.05</v>
      </c>
      <c r="J57" s="25">
        <f t="shared" si="4"/>
        <v>0.47622436018065489</v>
      </c>
      <c r="K57" s="23">
        <v>2489.3422999999998</v>
      </c>
      <c r="L57" s="23"/>
      <c r="M57" s="23">
        <v>-15883.031300000001</v>
      </c>
      <c r="N57" s="23"/>
      <c r="O57" s="24">
        <f t="shared" si="2"/>
        <v>-21896.089</v>
      </c>
      <c r="P57" s="25">
        <f>-I57/O57</f>
        <v>0.18492115190068875</v>
      </c>
      <c r="Q57" s="26"/>
      <c r="R57" s="26"/>
      <c r="S57" s="26"/>
      <c r="T57" s="26"/>
      <c r="U57" s="26"/>
    </row>
    <row r="58" spans="1:21" ht="18.75" customHeight="1" x14ac:dyDescent="0.25">
      <c r="A58" s="53"/>
      <c r="B58" s="17" t="s">
        <v>68</v>
      </c>
      <c r="C58" s="4" t="s">
        <v>76</v>
      </c>
      <c r="D58" s="4" t="s">
        <v>75</v>
      </c>
      <c r="E58" s="12">
        <v>-17.66</v>
      </c>
      <c r="F58" s="13"/>
      <c r="G58" s="15">
        <v>1.6</v>
      </c>
      <c r="H58" s="7">
        <f t="shared" si="3"/>
        <v>-16.059999999999999</v>
      </c>
      <c r="I58" s="12">
        <v>7.75</v>
      </c>
      <c r="J58" s="10">
        <f t="shared" si="4"/>
        <v>0.48256537982565384</v>
      </c>
      <c r="K58" s="13">
        <v>4.6882999999999999</v>
      </c>
      <c r="L58" s="13"/>
      <c r="M58" s="13">
        <v>-28.438099999999999</v>
      </c>
      <c r="N58" s="13"/>
      <c r="O58" s="14">
        <f t="shared" si="2"/>
        <v>-39.809799999999996</v>
      </c>
      <c r="P58" s="10">
        <f>-I58/O58</f>
        <v>0.19467568287205664</v>
      </c>
    </row>
    <row r="59" spans="1:21" ht="18.75" customHeight="1" x14ac:dyDescent="0.25">
      <c r="A59" s="53"/>
      <c r="B59" s="3" t="s">
        <v>68</v>
      </c>
      <c r="C59" s="4" t="s">
        <v>74</v>
      </c>
      <c r="D59" s="4" t="s">
        <v>73</v>
      </c>
      <c r="E59" s="12">
        <v>-6.07</v>
      </c>
      <c r="F59" s="13"/>
      <c r="G59" s="15">
        <v>0.54</v>
      </c>
      <c r="H59" s="7">
        <f t="shared" si="3"/>
        <v>-5.53</v>
      </c>
      <c r="I59" s="12">
        <v>2.65</v>
      </c>
      <c r="J59" s="10">
        <f t="shared" si="4"/>
        <v>0.4792043399638336</v>
      </c>
      <c r="K59" s="13">
        <v>1.6113999999999999</v>
      </c>
      <c r="L59" s="13"/>
      <c r="M59" s="13">
        <v>-9.4834999999999994</v>
      </c>
      <c r="N59" s="13"/>
      <c r="O59" s="14">
        <f t="shared" si="2"/>
        <v>-13.402100000000001</v>
      </c>
      <c r="P59" s="10">
        <f>-I59/O59</f>
        <v>0.19773020646018161</v>
      </c>
    </row>
    <row r="60" spans="1:21" ht="18.75" customHeight="1" x14ac:dyDescent="0.25">
      <c r="A60" s="53"/>
      <c r="B60" s="3" t="s">
        <v>68</v>
      </c>
      <c r="C60" s="4" t="s">
        <v>72</v>
      </c>
      <c r="D60" s="4" t="s">
        <v>71</v>
      </c>
      <c r="E60" s="12">
        <v>-7.7895118999999999</v>
      </c>
      <c r="F60" s="13"/>
      <c r="G60" s="15">
        <v>0.57479999999999998</v>
      </c>
      <c r="H60" s="7">
        <f t="shared" si="3"/>
        <v>-7.2147119000000002</v>
      </c>
      <c r="I60" s="12">
        <v>4.3298060000000005</v>
      </c>
      <c r="J60" s="10">
        <f t="shared" si="4"/>
        <v>0.60013567554928982</v>
      </c>
      <c r="K60" s="13">
        <v>2.0678999999999998</v>
      </c>
      <c r="L60" s="13"/>
      <c r="M60" s="13">
        <v>-12.2704</v>
      </c>
      <c r="N60" s="13"/>
      <c r="O60" s="14">
        <f t="shared" si="2"/>
        <v>-17.417211900000002</v>
      </c>
      <c r="P60" s="10">
        <f>-I60/O60</f>
        <v>0.24859351914987038</v>
      </c>
    </row>
    <row r="61" spans="1:21" ht="18.75" customHeight="1" x14ac:dyDescent="0.25">
      <c r="A61" s="53"/>
      <c r="B61" s="3" t="s">
        <v>68</v>
      </c>
      <c r="C61" s="4" t="s">
        <v>70</v>
      </c>
      <c r="D61" s="4" t="s">
        <v>69</v>
      </c>
      <c r="E61" s="12">
        <v>-4715.5800449999997</v>
      </c>
      <c r="F61" s="13"/>
      <c r="G61" s="15">
        <v>365.72949999999997</v>
      </c>
      <c r="H61" s="7">
        <f t="shared" si="3"/>
        <v>-4349.8505449999993</v>
      </c>
      <c r="I61" s="12">
        <v>2581.6603020000002</v>
      </c>
      <c r="J61" s="10">
        <f t="shared" si="4"/>
        <v>0.59350551824534026</v>
      </c>
      <c r="K61" s="13">
        <v>1251.8628000000001</v>
      </c>
      <c r="L61" s="13"/>
      <c r="M61" s="13">
        <v>-8213.0907999999999</v>
      </c>
      <c r="N61" s="13"/>
      <c r="O61" s="14">
        <f t="shared" si="2"/>
        <v>-11311.078545</v>
      </c>
      <c r="P61" s="10">
        <f>-I61/O61</f>
        <v>0.22824174473982492</v>
      </c>
    </row>
    <row r="62" spans="1:21" customFormat="1" ht="18.75" customHeight="1" x14ac:dyDescent="0.25"/>
    <row r="63" spans="1:21" customFormat="1" ht="15.75" customHeight="1" x14ac:dyDescent="0.25">
      <c r="B63" s="49" t="s">
        <v>145</v>
      </c>
    </row>
    <row r="64" spans="1:21" customFormat="1" x14ac:dyDescent="0.25"/>
    <row r="65" customFormat="1" x14ac:dyDescent="0.25"/>
    <row r="66" customFormat="1" x14ac:dyDescent="0.25"/>
    <row r="1048463" spans="8:8" x14ac:dyDescent="0.25">
      <c r="H1048463" s="39"/>
    </row>
    <row r="1048464" spans="8:8" x14ac:dyDescent="0.25">
      <c r="H1048464" s="39"/>
    </row>
    <row r="1048465" spans="8:8" x14ac:dyDescent="0.25">
      <c r="H1048465" s="5"/>
    </row>
    <row r="1048466" spans="8:8" x14ac:dyDescent="0.25">
      <c r="H1048466" s="5"/>
    </row>
    <row r="1048467" spans="8:8" x14ac:dyDescent="0.25">
      <c r="H1048467" s="5"/>
    </row>
    <row r="1048468" spans="8:8" x14ac:dyDescent="0.25">
      <c r="H1048468" s="6"/>
    </row>
    <row r="1048469" spans="8:8" x14ac:dyDescent="0.25">
      <c r="H1048469" s="5"/>
    </row>
    <row r="1048470" spans="8:8" x14ac:dyDescent="0.25">
      <c r="H1048470" s="5"/>
    </row>
    <row r="1048471" spans="8:8" x14ac:dyDescent="0.25">
      <c r="H1048471" s="6"/>
    </row>
    <row r="1048472" spans="8:8" x14ac:dyDescent="0.25">
      <c r="H1048472" s="5"/>
    </row>
    <row r="1048473" spans="8:8" x14ac:dyDescent="0.25">
      <c r="H1048473" s="5"/>
    </row>
    <row r="1048474" spans="8:8" x14ac:dyDescent="0.25">
      <c r="H1048474" s="5"/>
    </row>
    <row r="1048475" spans="8:8" x14ac:dyDescent="0.25">
      <c r="H1048475" s="6"/>
    </row>
    <row r="1048476" spans="8:8" x14ac:dyDescent="0.25">
      <c r="H1048476" s="5"/>
    </row>
    <row r="1048477" spans="8:8" x14ac:dyDescent="0.25">
      <c r="H1048477" s="5"/>
    </row>
    <row r="1048478" spans="8:8" x14ac:dyDescent="0.25">
      <c r="H1048478" s="6"/>
    </row>
    <row r="1048479" spans="8:8" x14ac:dyDescent="0.25">
      <c r="H1048479" s="5"/>
    </row>
    <row r="1048480" spans="8:8" x14ac:dyDescent="0.25">
      <c r="H1048480" s="6"/>
    </row>
    <row r="1048481" spans="8:8" x14ac:dyDescent="0.25">
      <c r="H1048481" s="5"/>
    </row>
  </sheetData>
  <autoFilter ref="B2:D61" xr:uid="{7BDAABD9-869B-4719-9EC7-7B519339206A}"/>
  <mergeCells count="6">
    <mergeCell ref="K1:P1"/>
    <mergeCell ref="H1:H2"/>
    <mergeCell ref="I1:J2"/>
    <mergeCell ref="E1:E2"/>
    <mergeCell ref="H1048463:H1048464"/>
    <mergeCell ref="G1:G2"/>
  </mergeCells>
  <hyperlinks>
    <hyperlink ref="B1" r:id="rId1" xr:uid="{03CAC49D-DBDC-4BB1-A899-04E2295F34FB}"/>
  </hyperlinks>
  <printOptions horizontalCentered="1" verticalCentered="1"/>
  <pageMargins left="0.70866141732283472" right="0.70866141732283472" top="0.55000000000000004" bottom="0.44" header="0.42" footer="0.31496062992125984"/>
  <pageSetup paperSize="9" scale="42" orientation="landscape" r:id="rId2"/>
  <headerFooter>
    <oddHeader>&amp;C&amp;"-,Gras"&amp;14Analyse de l'offre de remboursement H2O</oddHeader>
    <oddFooter>&amp;L&amp;"-,Gras"&amp;9Source : Collectif Porteurs H2O&amp;R&amp;"-,Gras"&amp;9&amp;D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simulateur</vt:lpstr>
      <vt:lpstr>simulateur!Zone_d_impression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MAURIN</dc:creator>
  <cp:lastModifiedBy>GERARD MAURIN</cp:lastModifiedBy>
  <cp:lastPrinted>2024-11-26T17:38:13Z</cp:lastPrinted>
  <dcterms:created xsi:type="dcterms:W3CDTF">2024-05-16T13:08:53Z</dcterms:created>
  <dcterms:modified xsi:type="dcterms:W3CDTF">2024-11-26T17:38:52Z</dcterms:modified>
</cp:coreProperties>
</file>